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Wydzial Koordynacji Polityki Rozwoju\Komitet Sterujący\POSIEDZENIA\12_XII KS\Plany działań\PD przekazane przed XII KS_II tura\POIiŚ\"/>
    </mc:Choice>
  </mc:AlternateContent>
  <bookViews>
    <workbookView xWindow="0" yWindow="0" windowWidth="9576" windowHeight="6960" tabRatio="769"/>
  </bookViews>
  <sheets>
    <sheet name="Informacje ogólne" sheetId="2" r:id="rId1"/>
    <sheet name="Kryteria horyzontalne" sheetId="52" r:id="rId2"/>
    <sheet name="Kryteria dla 9.1 dodat.formalne" sheetId="53" r:id="rId3"/>
    <sheet name="Kryteria dla 9.1 meryt. I stop." sheetId="54" r:id="rId4"/>
    <sheet name="Kryteria dla 9.1 LPR" sheetId="56" r:id="rId5"/>
    <sheet name="Kryteria dla 9.1 nowe SOR" sheetId="55" r:id="rId6"/>
    <sheet name="POIiŚ.9.P.67" sheetId="50" r:id="rId7"/>
    <sheet name="POIiŚ.9.P.68" sheetId="51" r:id="rId8"/>
    <sheet name="Planowane działania" sheetId="48" r:id="rId9"/>
    <sheet name="ZAŁ. 1" sheetId="49"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CT" localSheetId="2">'[1]Informacje ogólne'!$K$125:$K$128</definedName>
    <definedName name="CT" localSheetId="3">'[1]Informacje ogólne'!$K$125:$K$128</definedName>
    <definedName name="CT" localSheetId="5">'[2]Informacje ogólne'!$K$124:$K$127</definedName>
    <definedName name="CT" localSheetId="1">'[1]Informacje ogólne'!$K$125:$K$128</definedName>
    <definedName name="CT" localSheetId="6">'[3]Informacje ogólne'!$K$119:$K$122</definedName>
    <definedName name="CT" localSheetId="7">'[3]Informacje ogólne'!$K$119:$K$122</definedName>
    <definedName name="CT">'Informacje ogólne'!$K$113:$K$116</definedName>
    <definedName name="d">'[4]Informacje ogólne'!$K$124:$K$160</definedName>
    <definedName name="e">[5]SLOWNIKI!$E$2:$E$380</definedName>
    <definedName name="ee">[5]SLOWNIKI!$E$2:$E$380</definedName>
    <definedName name="f">[5]SLOWNIKI!$E$2:$F$380</definedName>
    <definedName name="fundusz" localSheetId="2">[1]Konkurs!$N$58:$N$59</definedName>
    <definedName name="fundusz" localSheetId="4">#REF!</definedName>
    <definedName name="fundusz" localSheetId="3">[1]Konkurs!$N$58:$N$59</definedName>
    <definedName name="fundusz" localSheetId="5">'[2]Konkurs POIiŚ.9.K.7'!$N$61:$N$62</definedName>
    <definedName name="fundusz" localSheetId="1">[1]Konkurs!$N$58:$N$59</definedName>
    <definedName name="fundusz" localSheetId="6">[3]Konkurs!$N$58:$N$59</definedName>
    <definedName name="fundusz" localSheetId="7">[3]Konkurs!$N$58:$N$59</definedName>
    <definedName name="fundusz">#REF!</definedName>
    <definedName name="g">'[4]Informacje ogólne'!$K$119:$K$122</definedName>
    <definedName name="h">'[4]Informacje ogólne'!$K$99:$K$116</definedName>
    <definedName name="j">'[4]Informacje ogólne'!$N$106:$N$111</definedName>
    <definedName name="lata">[6]słownik!$B$2:$B$10</definedName>
    <definedName name="miesiąceKwartały">[6]słownik!$D$2:$D$17</definedName>
    <definedName name="narzedzia_PP_cale" localSheetId="2">'[1]Informacje ogólne'!$M$130:$M$166</definedName>
    <definedName name="narzedzia_PP_cale" localSheetId="4">'[7]Informacje ogólne'!$M$140:$M$176</definedName>
    <definedName name="narzedzia_PP_cale" localSheetId="3">'[1]Informacje ogólne'!$M$130:$M$166</definedName>
    <definedName name="narzedzia_PP_cale" localSheetId="5">'[2]Informacje ogólne'!$M$129:$M$165</definedName>
    <definedName name="narzedzia_PP_cale" localSheetId="1">'[1]Informacje ogólne'!$M$130:$M$166</definedName>
    <definedName name="narzedzia_PP_cale" localSheetId="6">'[3]Informacje ogólne'!$M$124:$M$160</definedName>
    <definedName name="narzedzia_PP_cale" localSheetId="7">'[3]Informacje ogólne'!$M$124:$M$160</definedName>
    <definedName name="narzedzia_PP_cale">'Informacje ogólne'!$M$118:$M$154</definedName>
    <definedName name="_xlnm.Print_Area" localSheetId="0">'Informacje ogólne'!$A$1:$J$26</definedName>
    <definedName name="_xlnm.Print_Area" localSheetId="2">'Kryteria dla 9.1 dodat.formalne'!$A$1:$E$12</definedName>
    <definedName name="_xlnm.Print_Area" localSheetId="4">'Kryteria dla 9.1 LPR'!$A$1:$E$16</definedName>
    <definedName name="_xlnm.Print_Area" localSheetId="3">'Kryteria dla 9.1 meryt. I stop.'!$A$1:$E$19</definedName>
    <definedName name="_xlnm.Print_Area" localSheetId="5">'Kryteria dla 9.1 nowe SOR'!$A$1:$E$26</definedName>
    <definedName name="_xlnm.Print_Area" localSheetId="1">'Kryteria horyzontalne'!$A$1:$E$35</definedName>
    <definedName name="_xlnm.Print_Area" localSheetId="8">'Planowane działania'!$A$1:$M$5</definedName>
    <definedName name="_xlnm.Print_Area" localSheetId="6">POIiŚ.9.P.67!$A$1:$K$77</definedName>
    <definedName name="_xlnm.Print_Area" localSheetId="7">POIiŚ.9.P.68!$A$1:$K$61</definedName>
    <definedName name="_xlnm.Print_Area" localSheetId="9">'ZAŁ. 1'!$A$1:$N$301</definedName>
    <definedName name="PI" localSheetId="2">'[1]Informacje ogólne'!$N$105:$N$110</definedName>
    <definedName name="PI" localSheetId="4">'[7]Informacje ogólne'!$N$115:$N$120</definedName>
    <definedName name="PI" localSheetId="3">'[1]Informacje ogólne'!$N$105:$N$110</definedName>
    <definedName name="PI" localSheetId="5">'[2]Informacje ogólne'!$N$104:$N$109</definedName>
    <definedName name="PI" localSheetId="1">'[1]Informacje ogólne'!$N$105:$N$110</definedName>
    <definedName name="PI" localSheetId="6">'[3]Informacje ogólne'!$N$99:$N$104</definedName>
    <definedName name="PI" localSheetId="7">'[3]Informacje ogólne'!$N$99:$N$104</definedName>
    <definedName name="PI">'Informacje ogólne'!$N$93:$N$98</definedName>
    <definedName name="PPP">'[8]Informacje ogólne'!$K$140:$K$176</definedName>
    <definedName name="prog_oper">[6]słownik!$W$2:$W$19</definedName>
    <definedName name="Programy" localSheetId="2">'[1]Informacje ogólne'!$K$105:$K$122</definedName>
    <definedName name="Programy" localSheetId="4">'[7]Informacje ogólne'!$K$115:$K$132</definedName>
    <definedName name="Programy" localSheetId="3">'[1]Informacje ogólne'!$K$105:$K$122</definedName>
    <definedName name="Programy" localSheetId="5">'[2]Informacje ogólne'!$K$104:$K$121</definedName>
    <definedName name="Programy" localSheetId="1">'[1]Informacje ogólne'!$K$105:$K$122</definedName>
    <definedName name="Programy" localSheetId="6">'[3]Informacje ogólne'!$K$99:$K$116</definedName>
    <definedName name="Programy" localSheetId="7">'[3]Informacje ogólne'!$K$99:$K$116</definedName>
    <definedName name="Programy">'Informacje ogólne'!$K$93:$K$110</definedName>
    <definedName name="skroty_PI" localSheetId="2">'[1]Informacje ogólne'!$N$112:$N$117</definedName>
    <definedName name="skroty_PI" localSheetId="4">'[7]Informacje ogólne'!$N$122:$N$127</definedName>
    <definedName name="skroty_PI" localSheetId="3">'[1]Informacje ogólne'!$N$112:$N$117</definedName>
    <definedName name="skroty_PI" localSheetId="5">'[2]Informacje ogólne'!$N$111:$N$116</definedName>
    <definedName name="skroty_PI" localSheetId="1">'[1]Informacje ogólne'!$N$112:$N$117</definedName>
    <definedName name="skroty_PI" localSheetId="6">'[3]Informacje ogólne'!$N$106:$N$111</definedName>
    <definedName name="skroty_PI" localSheetId="7">'[3]Informacje ogólne'!$N$106:$N$111</definedName>
    <definedName name="skroty_PI">'Informacje ogólne'!$N$100:$N$105</definedName>
    <definedName name="skroty_PP" localSheetId="2">'[1]Informacje ogólne'!$K$130:$K$166</definedName>
    <definedName name="skroty_PP" localSheetId="4">'[7]Informacje ogólne'!$K$140:$K$176</definedName>
    <definedName name="skroty_PP" localSheetId="3">'[1]Informacje ogólne'!$K$130:$K$166</definedName>
    <definedName name="skroty_PP" localSheetId="5">'[2]Informacje ogólne'!$K$129:$K$165</definedName>
    <definedName name="skroty_PP" localSheetId="1">'[1]Informacje ogólne'!$K$130:$K$166</definedName>
    <definedName name="skroty_PP" localSheetId="6">'[3]Informacje ogólne'!$K$124:$K$160</definedName>
    <definedName name="skroty_PP" localSheetId="7">'[3]Informacje ogólne'!$K$124:$K$160</definedName>
    <definedName name="skroty_PP">'Informacje ogólne'!$K$118:$K$154</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2">[1]Konkurs!$M$56:$M$72</definedName>
    <definedName name="wojewodztwa" localSheetId="4">#REF!</definedName>
    <definedName name="wojewodztwa" localSheetId="3">[1]Konkurs!$M$56:$M$72</definedName>
    <definedName name="wojewodztwa" localSheetId="5">'[2]Konkurs POIiŚ.9.K.7'!$M$59:$M$75</definedName>
    <definedName name="wojewodztwa" localSheetId="1">[1]Konkurs!$M$56:$M$72</definedName>
    <definedName name="wojewodztwa" localSheetId="6">[3]Konkurs!$M$56:$M$72</definedName>
    <definedName name="wojewodztwa" localSheetId="7">[3]Konkurs!$M$56:$M$72</definedName>
    <definedName name="wojewodztwa">#REF!</definedName>
    <definedName name="y">'[4]Informacje ogólne'!$K$124:$K$160</definedName>
  </definedNames>
  <calcPr calcId="152511"/>
</workbook>
</file>

<file path=xl/calcChain.xml><?xml version="1.0" encoding="utf-8"?>
<calcChain xmlns="http://schemas.openxmlformats.org/spreadsheetml/2006/main">
  <c r="A8" i="56" l="1"/>
  <c r="A9" i="56" s="1"/>
  <c r="A10" i="56" s="1"/>
  <c r="A11" i="56" s="1"/>
  <c r="A13" i="55" l="1"/>
  <c r="A14" i="55" s="1"/>
  <c r="A15" i="55" s="1"/>
  <c r="A19" i="54" l="1"/>
  <c r="A10" i="54"/>
  <c r="A11" i="54" s="1"/>
  <c r="A12" i="54" s="1"/>
  <c r="A13" i="54" s="1"/>
  <c r="A9" i="54"/>
  <c r="H13" i="2" l="1"/>
  <c r="G13" i="2"/>
  <c r="L39" i="51"/>
  <c r="H12" i="2"/>
  <c r="G12" i="2"/>
  <c r="M49" i="50"/>
  <c r="F4" i="48" l="1"/>
  <c r="E4" i="48"/>
  <c r="J47" i="51" l="1"/>
  <c r="E40" i="51"/>
  <c r="K39" i="51"/>
  <c r="E39" i="51"/>
  <c r="D39" i="51"/>
  <c r="D40" i="51" s="1"/>
  <c r="E38" i="51"/>
  <c r="E37" i="51"/>
  <c r="D44" i="50" l="1"/>
  <c r="E44" i="50"/>
  <c r="D50" i="50"/>
  <c r="E50" i="50"/>
  <c r="F50" i="50"/>
  <c r="K50" i="50"/>
  <c r="M50" i="50" s="1"/>
  <c r="N49" i="50" s="1"/>
</calcChain>
</file>

<file path=xl/sharedStrings.xml><?xml version="1.0" encoding="utf-8"?>
<sst xmlns="http://schemas.openxmlformats.org/spreadsheetml/2006/main" count="3121" uniqueCount="1963">
  <si>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</si>
  <si>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</si>
  <si>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</si>
  <si>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</si>
  <si>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</si>
  <si>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</si>
  <si>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</si>
  <si>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</si>
  <si>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</si>
  <si>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</si>
  <si>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</si>
  <si>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</si>
  <si>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</si>
  <si>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</si>
  <si>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</si>
  <si>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</si>
  <si>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</si>
  <si>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Planowana alokacja [mln PLN]</t>
  </si>
  <si>
    <t>-</t>
  </si>
  <si>
    <t>Joanna Gęsiarz, Departament Funduszy Europejskich i e-Zdrowia, specjalista, 
tel. 22 53 00 160, e-mail: j.gesiarz@mz.gov.pl
Małgorzata Iwanicka-Michałowicz,  Departament Funduszy Europejskich i e-Zdrowia, naczelnik, 
tel. 22 53 00 396, e-mail: m.iwanicka@mz.gov.pl</t>
  </si>
  <si>
    <t>* kwoty w kol. wkład UE i wkład krajowy podano w zaaokrągleniu do dwóch miejsc po przecinku</t>
  </si>
  <si>
    <t>PI9a</t>
  </si>
  <si>
    <t>FISZKA PROJEKU POZAKONKURSOWEGO</t>
  </si>
  <si>
    <t>Nr projektu w Planie Działań</t>
  </si>
  <si>
    <t>Tytuł projektu</t>
  </si>
  <si>
    <t>Beneficjent</t>
  </si>
  <si>
    <t>Powiat:</t>
  </si>
  <si>
    <t>TERYT:</t>
  </si>
  <si>
    <t>Zakres terytorialny inwestycji</t>
  </si>
  <si>
    <t>ogólnopolski</t>
  </si>
  <si>
    <t>Oś priorytetowa</t>
  </si>
  <si>
    <t>IX Wzmocnienie strategicznej infrastruktury ochrony zdrowia</t>
  </si>
  <si>
    <t>Działanie</t>
  </si>
  <si>
    <t>9.1 Infrastruktura ratownictwa medycznego</t>
  </si>
  <si>
    <t>Poddziałanie</t>
  </si>
  <si>
    <t>INFORMACJE O PROJEKCIE</t>
  </si>
  <si>
    <t>lista rozwijana</t>
  </si>
  <si>
    <t>Cel zgodnie z Policy Paper</t>
  </si>
  <si>
    <t>A. Rozwój profilaktyki zdrowotnej, diagnostyki i medycyny naprawczej ukierunkowany na główne problemy epidemiologiczne w Polsce</t>
  </si>
  <si>
    <t xml:space="preserve">Narzędzie zgodnie z Policy Paper </t>
  </si>
  <si>
    <t>Narzędzie 9 Utworzenie nowych CU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</si>
  <si>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</si>
  <si>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</si>
  <si>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</si>
  <si>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</si>
  <si>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</si>
  <si>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</si>
  <si>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</si>
  <si>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</si>
  <si>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Strategiczność projektu</t>
  </si>
  <si>
    <t>Opis wpływu projektu na efektywność kosztową projektu oraz efektywność finansową Beneficjenta</t>
  </si>
  <si>
    <t>Cel projektu</t>
  </si>
  <si>
    <t>Opis projektu</t>
  </si>
  <si>
    <t>Opis zgodności projektu 
z mapami potrzeb zdrowotnych</t>
  </si>
  <si>
    <t>Planowany okres realizacji projektu [RRRR.MM]</t>
  </si>
  <si>
    <t>Planowana data rozpoczęcia  
[RRRR.MM]</t>
  </si>
  <si>
    <t>2017.04</t>
  </si>
  <si>
    <t>Planowana data zakończenia 
[RRRR.MM]</t>
  </si>
  <si>
    <t>2018.03</t>
  </si>
  <si>
    <t>Planowana data złożenia wniosku 
o dofinansowanie [RRRR.MM]</t>
  </si>
  <si>
    <t>Źródła finansowania</t>
  </si>
  <si>
    <t>[rok]</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</si>
  <si>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</si>
  <si>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</si>
  <si>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</si>
  <si>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</si>
  <si>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</si>
  <si>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</si>
  <si>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</si>
  <si>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</si>
  <si>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</si>
  <si>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 xml:space="preserve">Wskaźniki
</t>
  </si>
  <si>
    <t>Nazwa wskaźnika</t>
  </si>
  <si>
    <t>Rodzaj  [produktu/ rezultatu]</t>
  </si>
  <si>
    <t>Sposób pomiaru</t>
  </si>
  <si>
    <t>Szacowana wartość osiągnięta dzięki realizacji projektu</t>
  </si>
  <si>
    <t>Wartość docelowa zakładana w PO/SZOOP</t>
  </si>
  <si>
    <t>szt.</t>
  </si>
  <si>
    <t>Liczba wspartych podmiotów leczniczych</t>
  </si>
  <si>
    <t>Nakłady inwestycyjne na zakup aparatury medycznej</t>
  </si>
  <si>
    <t>Liczba wybudowanych lotnisk/lądowisk dla śmigłowców</t>
  </si>
  <si>
    <t>Liczba przebudowanych lotnisk/lądowisk dla śmigłowców</t>
  </si>
  <si>
    <t>Liczba leczonych w podmiotach leczniczych objętych wsparciem</t>
  </si>
  <si>
    <t>Wzrost zatrudnienia we wspieranych podmiotach (innych niż przedsiębiorstwa)</t>
  </si>
  <si>
    <t>Liczba nowo utworzonych miejsc pracy - pozostałe formy</t>
  </si>
  <si>
    <t>osoby/rok</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</si>
  <si>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</si>
  <si>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</si>
  <si>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</si>
  <si>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</si>
  <si>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</si>
  <si>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</si>
  <si>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</si>
  <si>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</si>
  <si>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</si>
  <si>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</si>
  <si>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</si>
  <si>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</si>
  <si>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</si>
  <si>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</si>
  <si>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</si>
  <si>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</si>
  <si>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</si>
  <si>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</si>
  <si>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</si>
  <si>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</si>
  <si>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</si>
  <si>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</si>
  <si>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</si>
  <si>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</si>
  <si>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</si>
  <si>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</si>
  <si>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</si>
  <si>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</si>
  <si>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</si>
  <si>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</si>
  <si>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</si>
  <si>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</si>
  <si>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</si>
  <si>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</si>
  <si>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</si>
  <si>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</si>
  <si>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</si>
  <si>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</si>
  <si>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</si>
  <si>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</si>
  <si>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</si>
  <si>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</si>
  <si>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</si>
  <si>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</si>
  <si>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</si>
  <si>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</si>
  <si>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</si>
  <si>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</si>
  <si>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</si>
  <si>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</si>
  <si>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</si>
  <si>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</si>
  <si>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</si>
  <si>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</si>
  <si>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</si>
  <si>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</si>
  <si>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</si>
  <si>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</si>
  <si>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</si>
  <si>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</si>
  <si>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</si>
  <si>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</si>
  <si>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</si>
  <si>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</si>
  <si>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</si>
  <si>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</si>
  <si>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</si>
  <si>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</si>
  <si>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</si>
  <si>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</si>
  <si>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</si>
  <si>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</si>
  <si>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 xml:space="preserve">PI 9a </t>
  </si>
  <si>
    <t>11-Wsparcie baz Lotniczego Pogotowia Ratunkowego (roboty budowlane, doposażenie oraz wyposażenie śmigłowców ratowniczych w sprzęt umożliwiający loty w trudnych warunkach atmosferycznych i w nocy)</t>
  </si>
  <si>
    <t>IV kwartał 2017 r.</t>
  </si>
  <si>
    <t>Ogólnokrajowa mapa potrzeb w zakresie ratownictwa medycznego - mapa Infrastruktura Systemu PRM oraz WPDSPRM.</t>
  </si>
  <si>
    <t>6- Utworzenie nowych SOR powstałych od podstaw lub na bazie istniejących izb przyjęć ze szczególnym uwzględnieniem stanowisk wstępnej intensywnej terapii (roboty budowlane, doposażenie</t>
  </si>
  <si>
    <t>Utworzenie nowych SOR, zgłoszenie wytypowanych projektów.</t>
  </si>
  <si>
    <t>ostateczny termin złożenia wniosku o dofinansowanie będzie określony w fiszce projektowej (proces przygotowania/uzgodnienia fiszek  w toku)</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</si>
  <si>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</si>
  <si>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</si>
  <si>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</si>
  <si>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</si>
  <si>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</si>
  <si>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</si>
  <si>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</si>
  <si>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</si>
  <si>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</si>
  <si>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</si>
  <si>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</si>
  <si>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</si>
  <si>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</si>
  <si>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</si>
  <si>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</si>
  <si>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POIS.09.01.00-00-0001/16</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</si>
  <si>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</si>
  <si>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</si>
  <si>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</si>
  <si>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</si>
  <si>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</si>
  <si>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POIS.09.01.00-00-0002/16</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</si>
  <si>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</si>
  <si>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</si>
  <si>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</si>
  <si>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</si>
  <si>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</si>
  <si>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</si>
  <si>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POIS.09.01.00-00-0004/16</t>
  </si>
  <si>
    <t>Szpital Uniwersytecki Nr 2 im. dr Jana Biziela w Bydgoszczy</t>
  </si>
  <si>
    <t>Bydgoszcz</t>
  </si>
  <si>
    <t>85-168</t>
  </si>
  <si>
    <t>Kornela Ujejskiego 75</t>
  </si>
  <si>
    <t>W ramach projektu realizowane będą następujące zadania: - przebudowa pomieszczeń SOR, - utworzenie 3 stanowisk IT</t>
  </si>
  <si>
    <t>POIS.09.01.00-00-0006/16</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</si>
  <si>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</si>
  <si>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</si>
  <si>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</si>
  <si>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</si>
  <si>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</si>
  <si>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POIS.09.01.00-00-0009/16</t>
  </si>
  <si>
    <t>Przebudowa i modernizacja Szpitalnego Oddziału Ratunkowego w Wojewódzkim Szpitalu Zespolonym w Elblągu</t>
  </si>
  <si>
    <t>Wojewódzki Szpital Zespolony w Elblągu</t>
  </si>
  <si>
    <t>warmińsko-mazurskie</t>
  </si>
  <si>
    <t>Elbląg</t>
  </si>
  <si>
    <t>82-300</t>
  </si>
  <si>
    <t>Królewiecka 146</t>
  </si>
  <si>
    <t xml:space="preserve">W ramach projektu zaplanowano: a. roboty budowlane (przewidywany koszt 7.389.013,27 PLN, w tym wydatki kwalifikowalne 3.623.075,57 PLN) b. zakup aparatury medycznej (przewidywany koszt 405.942,65 PLN, w tym wydatki kwalifikowalne: 218.439,43 PLN) c. nadzór inwestorski (przewidywany koszt 149.852,61 PLN, w tym wydatki kwalifikowalne 149.075,50 PLN) d. promocję projektu (przewidywany koszt, w pełni kwalifikowalny, 9.409,50 PLN)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</si>
  <si>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POIS.09.01.00-00-0010/16</t>
  </si>
  <si>
    <t>Samodzielny Publiczny Zakład Opieki Zdrowotnej w Mławie</t>
  </si>
  <si>
    <t>mazowieckie</t>
  </si>
  <si>
    <t>Mława</t>
  </si>
  <si>
    <t>06-500</t>
  </si>
  <si>
    <t>Anny Dobrskiej 1</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</si>
  <si>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</si>
  <si>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POIS.09.01.00-00-0011/16</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</si>
  <si>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</si>
  <si>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</si>
  <si>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</si>
  <si>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</si>
  <si>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</si>
  <si>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POIS.09.01.00-00-0012/16</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</si>
  <si>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</si>
  <si>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</si>
  <si>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</si>
  <si>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</si>
  <si>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</si>
  <si>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</si>
  <si>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POIS.09.01.00-00-0015/16</t>
  </si>
  <si>
    <t>Warszawa</t>
  </si>
  <si>
    <t>01-809</t>
  </si>
  <si>
    <t>Cegłowska 80</t>
  </si>
  <si>
    <t>W ramach projektu realizowane będą następujące zadania: - przebudowa SOR (prace budowlane), - zakup wyposażenia dla SOR.</t>
  </si>
  <si>
    <t>POIS.09.01.00-00-0017/16</t>
  </si>
  <si>
    <t>Modernizacja SOR z uwzględnieniem utworzenia stanowiska do wstępnej intensywnej terapii, doposażenie w sprzęt medyczny oraz remont estakady i wykonanie windy dla osób niepełnosprawnych</t>
  </si>
  <si>
    <t>Zamość</t>
  </si>
  <si>
    <t>22-400</t>
  </si>
  <si>
    <t>al. Aleje Jana Pawła II 10</t>
  </si>
  <si>
    <t>Projekt przewiduje: a. remont estakady dojazdowej do SOR (1.615.812,12 PLN - wydatek wskazany jako kwalifikowalny) b. zakup i montaż podnośnika platformowego obudowanego dla osób niepełnosprawnych (120 000,01 PLN - wydatek wykazany jako kwalifikowalny) c. przebudowę i modernizację pomieszczeń SOR (228.710,00 PLN - wydatek wykazany jako kwalifikowalny) d. zakup sprzętu medycznego na potrzeby SOR (1 228 503,96 PLN - wydatek wykazany jako kwalifikowalny) e. zakup wyposażenia medycznego utworzonego stanowiska do intensywnej terapii (341.172,00 PLN - wydatek wykazany jako kwalifikowalny) f. wydatki na opracowanie studium wykonalności, aktualizację dokumentacji projektowej, zarządzanie projektem oraz działania informacyjno-promocyjne (42.619,50 PLN -= wydatek wykazany jako kwalifikowalny)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Produkty i rezultaty: a. liczba wspartych podmiotów leczniczych - 1 b. nakłady inwestycyjne na zakup aparatury medycznej - 1.569.675,96 PLN c. Liczba obiektów dostosowanych do potrzeb osób niepełnosprawnych - 1.</t>
  </si>
  <si>
    <t>POIS.09.01.00-00-0019/16</t>
  </si>
  <si>
    <t>Wsparcie Szpitalnego Oddziału Ratunkowego SPZOZ w Wieluniu poprzez budowę lądowiska dla śmigłowców ratunkowych oraz zakup niezbędnego sprzętu medycznego</t>
  </si>
  <si>
    <t>łódzkie</t>
  </si>
  <si>
    <t>Wieluń</t>
  </si>
  <si>
    <t>98-300</t>
  </si>
  <si>
    <t>Szpitalna 16</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</si>
  <si>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</si>
  <si>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POIS.09.01.00-00-0023/16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</si>
  <si>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</si>
  <si>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</si>
  <si>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</si>
  <si>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</si>
  <si>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</si>
  <si>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</si>
  <si>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POIS.09.01.00-00-0026/16</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</si>
  <si>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</si>
  <si>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</si>
  <si>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</si>
  <si>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</si>
  <si>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</si>
  <si>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POIS.09.01.00-00-0028/16</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</si>
  <si>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</si>
  <si>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</si>
  <si>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</si>
  <si>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</si>
  <si>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</si>
  <si>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</si>
  <si>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</si>
  <si>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W ramach projektu zaplanowano następujące zadania: - adaptacja SOR w tym wydzielenie strefy "zielonej" (roboty budowlane) - zakup wyposażenia na SOR</t>
  </si>
  <si>
    <t>POIS.09.01.00-00-0031/16</t>
  </si>
  <si>
    <t>Przebudowa Szpitalnego Oddziału Ratunkowego Szpitala Wojewódzkiego im. K.S. Wyszyńskiego w Łomży wraz z doposażeniem w sprzęt i aparaturę medyczną</t>
  </si>
  <si>
    <t>podlaskie</t>
  </si>
  <si>
    <t>Łomża</t>
  </si>
  <si>
    <t>18-404</t>
  </si>
  <si>
    <t>al. marsz. Józefa Piłsudskiego 11</t>
  </si>
  <si>
    <t>W ramach projektu zaplanowane zostały następujące zadania: - dostosowanie SOR do obowiązujących przepisów prawa (roboty budowlane); - zakup wyposażenia na SOR.</t>
  </si>
  <si>
    <t>POIS.09.01.00-00-0033/16</t>
  </si>
  <si>
    <t>świętokrzyskie</t>
  </si>
  <si>
    <t>Ostrowiec Świętokrzyski</t>
  </si>
  <si>
    <t>27-400</t>
  </si>
  <si>
    <t>Karola Szymanowskiego 11</t>
  </si>
  <si>
    <t>W ramach projektu realizowane będą następujące zadania: - budowa lądowiska, - zakup wyposażenia na SOR - rozbudowa pawilonu</t>
  </si>
  <si>
    <t>POIS.09.01.00-00-0035/16</t>
  </si>
  <si>
    <t>Przebudowa i doposażenie Szpitalnego Oddziału Ratunkowego w Wojewódzkim Szpitalu Zespolonym w Płocku</t>
  </si>
  <si>
    <t>Płock</t>
  </si>
  <si>
    <t>09-400</t>
  </si>
  <si>
    <t xml:space="preserve"> 19</t>
  </si>
  <si>
    <t>Modernizacja i doposażenie SOR. Zakres projektu: - wykonanie robót budowlanych, - nadzór budowlany, - zakup aparatury medycznej, sprzętu i wyposażenia, - działania promocyjne.</t>
  </si>
  <si>
    <t>POIS.09.01.00-00-0036/16</t>
  </si>
  <si>
    <t>Siedlce</t>
  </si>
  <si>
    <t>08-110</t>
  </si>
  <si>
    <t>Księcia Józefa Poniatowskiego 26</t>
  </si>
  <si>
    <t>Projekt zakłada wykonanie prac budowlano-modernizacyjnych w pomieszczeniach SOR, dobudowę nowego budynku, jego wykończenie oraz zakup niezbędnej aparatury i sprzętu medycznego ratującego życie. Zadania w ramach projektu: 1. Realizacja robót budowlanych (6.765.570,00 PLN, w tym 4.000.000,00 PLN wydatki kwalifikowalne) 2. Projekt budowlany (107.256,00 PLN - wydatek niekwalifikowalny) 3. Przygotowanie studium wykonalności (34.440,00 PLN - wydatki niekwalifikowalne) 4. Przygotowanie wniosku o dofinansowanie (4.920,00 PLN - wydatek niekwalifikowalny) 5. Informacja i promocja (6.000,00 PLN - wydatek niekwalifikowalny) 6. Zakup aparatury medycznej i wyposażenia (3.414.200,00 PLN - wydatek niekwalifikowalny) 7. nadzór budowlany (70.000,00 PLN - wydatek niekwalifikowalny)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</si>
  <si>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</si>
  <si>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</si>
  <si>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</si>
  <si>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</si>
  <si>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c. opracowanie planów i projektów.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</si>
  <si>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POIS.09.01.00-00-0038/16</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</si>
  <si>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</si>
  <si>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</si>
  <si>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</si>
  <si>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</si>
  <si>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</si>
  <si>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POIS.09.01.00-00-0041/16</t>
  </si>
  <si>
    <t>Parczew</t>
  </si>
  <si>
    <t>21-200</t>
  </si>
  <si>
    <t>Kościelna 136</t>
  </si>
  <si>
    <t>W ramach projektu zaplanowane zostały następujące zadania: - modernizacja pomieszczeń SOR poprzez doposażenie w nowy sprzęt oraz wymianę już wyeksploatowanego, wykonanie źródeł zasilania gazów medycznych, - przeprowadzenie prac remontowo – montażowych,</t>
  </si>
  <si>
    <t>POIS.09.01.00-00-0043/16</t>
  </si>
  <si>
    <t>Podniesienie jakości świadczeń zdrowotnych o znaczeniu ponadregionalnym poprzez przebudowę i doposażenie Szpitalnego Oddziału Ratunkowego SP ZOZ MSWiA w Lublinie</t>
  </si>
  <si>
    <t>Lublin</t>
  </si>
  <si>
    <t>20-331</t>
  </si>
  <si>
    <t xml:space="preserve"> 3</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</si>
  <si>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</si>
  <si>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</si>
  <si>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</si>
  <si>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</si>
  <si>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</si>
  <si>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</si>
  <si>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</si>
  <si>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POIS.09.01.00-00-0046/16</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</si>
  <si>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</si>
  <si>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</si>
  <si>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</si>
  <si>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</si>
  <si>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</si>
  <si>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POIS.09.01.00-00-0056/16</t>
  </si>
  <si>
    <t>Wołomin</t>
  </si>
  <si>
    <t>05-200</t>
  </si>
  <si>
    <t>Gdyńska 1/3</t>
  </si>
  <si>
    <t>W ramach projektu realizowane będą następujące zadania: - budowa lądowiska.</t>
  </si>
  <si>
    <t>POIS.09.01.00-00-0059/16</t>
  </si>
  <si>
    <t>Szpital Powiatowy im. Edmunda Biernackiego w Mielcu</t>
  </si>
  <si>
    <t>podkarpackie</t>
  </si>
  <si>
    <t>Mielec</t>
  </si>
  <si>
    <t>39-300</t>
  </si>
  <si>
    <t>Żeromskiego 22</t>
  </si>
  <si>
    <t>W ramach projektu realizowane będą następujące zadania: - modernizacja SOR (roboty budowlane), - zakup wyposażenia dla SOR.</t>
  </si>
  <si>
    <t>POIS.09.01.00-00-0061/16</t>
  </si>
  <si>
    <t>Zakup sprzętu i aparatury medycznej dla Szpitalnego Oddziału Ratunkowego w Szpitalu Wojewódzkim w Poznaniu</t>
  </si>
  <si>
    <t>Poznań</t>
  </si>
  <si>
    <t>60-479</t>
  </si>
  <si>
    <t>Juraszów 7/19</t>
  </si>
  <si>
    <t>Projekt zakłada zakup 176 sztuk aparatury medycznej (m.in. respirator stacjonarny na statywie mobilnym, respirator transportowy, 12 kardiomonitorów, aparat RTG oraz aparat USG) o wartości 3.998.839,74 PLN oraz na zorganizowaniu dodatkowych dwóch stanowisk intensywnej terapii i jednego stanowiska obserwacyjnego. W ramach projektu przewidziano również promocje projektu w wysokości 1.156,20 PLN.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</si>
  <si>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POIS.09.01.00-00-0063/16</t>
  </si>
  <si>
    <t>Garwolin</t>
  </si>
  <si>
    <t>08-400</t>
  </si>
  <si>
    <t xml:space="preserve"> 50</t>
  </si>
  <si>
    <t>W ramach projektu realizowane będą następujące zadania: - zakup wyposażenia dla SOR.</t>
  </si>
  <si>
    <t>POIS.09.01.00-00-0067/16</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</si>
  <si>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</si>
  <si>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</si>
  <si>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</si>
  <si>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</si>
  <si>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</si>
  <si>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</si>
  <si>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POIS.09.01.00-00-0068/16</t>
  </si>
  <si>
    <t>zachodniopomorskie</t>
  </si>
  <si>
    <t>Szczecin</t>
  </si>
  <si>
    <t>70-891</t>
  </si>
  <si>
    <t>Alfreda Sokołowskiego 11</t>
  </si>
  <si>
    <t xml:space="preserve">W ramach projektu realizowane będą następujące zadania: - doposażenie SOR w specjalistyczny sprzęt medyczny </t>
  </si>
  <si>
    <t>POIS.09.01.00-00-0069/16</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</si>
  <si>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</si>
  <si>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</si>
  <si>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</si>
  <si>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</si>
  <si>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</si>
  <si>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POIS.09.01.00-00-0072/16</t>
  </si>
  <si>
    <t>śląskie</t>
  </si>
  <si>
    <t>Cieszyn</t>
  </si>
  <si>
    <t>43-400</t>
  </si>
  <si>
    <t>Bielska 4</t>
  </si>
  <si>
    <t>Modernizacja i doposażenie SOR wraz z budową lądowiska. Zakres projektu: - budowa lądowiska, - zakup aparatury medycznej, - doposażenie stanowisk intensywnej terapii, - nadzór budowlany, - promocja.</t>
  </si>
  <si>
    <t>POIS.09.01.00-00-0073/16</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</si>
  <si>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</si>
  <si>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</si>
  <si>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</si>
  <si>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</si>
  <si>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</si>
  <si>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POIS.09.01.00-00-0075/16</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</si>
  <si>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</si>
  <si>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</si>
  <si>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</si>
  <si>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</si>
  <si>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</si>
  <si>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</si>
  <si>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POIS.09.01.00-00-0077/16</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</si>
  <si>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</si>
  <si>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</si>
  <si>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</si>
  <si>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</si>
  <si>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</si>
  <si>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POIS.09.01.00-00-0082/16</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</si>
  <si>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</si>
  <si>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</si>
  <si>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</si>
  <si>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</si>
  <si>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</si>
  <si>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POIS.09.01.00-00-0083/16</t>
  </si>
  <si>
    <t>Rozbudowa i modernizacja infrastruktury ratownictwa medycznego w Pleszewskim Centrum Medycznym w Pleszewie</t>
  </si>
  <si>
    <t>Pleszew</t>
  </si>
  <si>
    <t>63-300</t>
  </si>
  <si>
    <t>Poznańska 125A</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</si>
  <si>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1.687.500,00 PLN, W wyniku realizacji projektu liczba leczonych w podmiocie leczniczym objętym wsparciem wzrośnie do 24 000 osób/rok. </t>
  </si>
  <si>
    <t>POIS.09.01.00-00-0084/16</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</si>
  <si>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</si>
  <si>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</si>
  <si>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</si>
  <si>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</si>
  <si>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</si>
  <si>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POIS.09.01.00-00-0086/16</t>
  </si>
  <si>
    <t>Poprawa bezpieczeństwa zdrowotnego na obszarze powiatu działdowskiego i województwa warmińsko-mazurskiego poprzez budowę lądowiska przyszpitalnego SPZOZ w Działdowie</t>
  </si>
  <si>
    <t>Działdowo</t>
  </si>
  <si>
    <t>13-200</t>
  </si>
  <si>
    <t>Leśna 1</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</si>
  <si>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</si>
  <si>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POIS.09.01.00-00-0090/16</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</si>
  <si>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</si>
  <si>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</si>
  <si>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</si>
  <si>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</si>
  <si>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</si>
  <si>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POIS.09.01.00-00-0091/16</t>
  </si>
  <si>
    <t>Modernizacja i doposażenie SOR Specjalistycznego Szpitala im. Alfreda Sokołowskiego z siedzibą w Wałbrzychu</t>
  </si>
  <si>
    <t>Specjalistyczny Szpital im. dra A. Sokołowskiego</t>
  </si>
  <si>
    <t>Wałbrzych</t>
  </si>
  <si>
    <t>58-309</t>
  </si>
  <si>
    <t>Alfreda Sokołowskiego 4</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</si>
  <si>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- 48 sztuk (m.in. fotokoagulator, aparat usg, cyfrowy mobilny aparat ramię C). Cel bezpośredni został zdefiniowany jako zapewnienie 26 tys. osób w skali roku pomocy w doposażonym i zmodernizowanym Szpitalnym Oddziale Ratunkowym w Specjalistycznym Szpitalu im. dra A. Sokołowskiego w Wałbrzychu. Produkty i rezultaty planowane do osiągnięcia w wyniku realizacji działań projektowych: 1. Liczba wspartych podmiotów leczniczych: 1. 2. Nakłady inwestycyjne na zakup aparatury medycznej: 2.357.363,32 PLN. W wyniku realizacji projektu, liczba leczonych w podmiocie leczniczym objętym wsparciem wzrośnie do 500 osób/rocznie. </t>
  </si>
  <si>
    <t>POIS.09.01.00-00-0093/16</t>
  </si>
  <si>
    <t>Szpital Wojewódzki im. Prymasa Kardynała Stefana Wyszyńskiego w Sieradzu</t>
  </si>
  <si>
    <t>Sieradz</t>
  </si>
  <si>
    <t>98-200</t>
  </si>
  <si>
    <t>Armii Krajowej 7</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</si>
  <si>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1.104.429,35 PLN 3. Liczba obiektów dostosowanych do potrzeb osób z niepełnosprawnością: 1 </t>
  </si>
  <si>
    <t>POIS.09.01.00-00-0094/16</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</si>
  <si>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</si>
  <si>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</si>
  <si>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</si>
  <si>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</si>
  <si>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</si>
  <si>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POIS.09.01.00-00-0097/16</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</si>
  <si>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</si>
  <si>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</si>
  <si>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</si>
  <si>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</si>
  <si>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</si>
  <si>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POIS.09.01.00-00-0098/16</t>
  </si>
  <si>
    <t>Rozwój infrastruktury ratownictwa medycznego w powiecie suskim poprzez modernizację i doposażenie Szpitalnego Oddziału Ratunkowego w Suchej Beskidzkiej</t>
  </si>
  <si>
    <t>Sucha Beskidzka</t>
  </si>
  <si>
    <t>34-200</t>
  </si>
  <si>
    <t>Szpitalna 22</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</si>
  <si>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(2.299.585,17 PLN), b. modernizację rampy oraz wykonanie wiatrołapu wejściowego przed budynkiem A (439.938,33 PLN), c. zakup sprzętu medycznego w wysokości 1.165.205,44 PLN. Produkty projektu: a. Liczba wspartych podmiotów leczniczych: 1, b. nakłady inwestycyjne na zakup aparatury medycznej: 1.165.205,44 PLN, W wyniku realizacji projektu liczba leczonych w podmiocie leczniczym objętym wsparciem wzrośnie do 15 676 osób/rok. </t>
  </si>
  <si>
    <t>POIS.09.01.00-00-0100/16</t>
  </si>
  <si>
    <t>Kraków</t>
  </si>
  <si>
    <t>31-826</t>
  </si>
  <si>
    <t>os. Złotej Jesieni 1</t>
  </si>
  <si>
    <t>W ramach projektu realizowane będą następujące zadania: - zakup wyposażenia dla SOR</t>
  </si>
  <si>
    <t>POIS.09.01.00-00-0102/16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</si>
  <si>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</si>
  <si>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</si>
  <si>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</si>
  <si>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POIS.12.01.00-00-001/10</t>
  </si>
  <si>
    <t>XII.1. Rozwój systemu ratownictwa medycznego - Dostosowanie miejsca startów i lądowań śmigłowców do potrzeb SOR SPZOZ w Mławie.</t>
  </si>
  <si>
    <t xml:space="preserve">dr Anny Dobrskiej 1 </t>
  </si>
  <si>
    <t xml:space="preserve">  Liczba wybudowanych instytucji ochrony zdrowia - 1</t>
  </si>
  <si>
    <t>POIS.12.01.00-00-001/11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</si>
  <si>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</si>
  <si>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</si>
  <si>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</si>
  <si>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</si>
  <si>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</si>
  <si>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</si>
  <si>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POIS.12.01.00-00-002/10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</si>
  <si>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</si>
  <si>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</si>
  <si>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</si>
  <si>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</si>
  <si>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</si>
  <si>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</si>
  <si>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</si>
  <si>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</si>
  <si>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</si>
  <si>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POIS.12.01.00-00-003/10</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</si>
  <si>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</si>
  <si>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</si>
  <si>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</si>
  <si>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</si>
  <si>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</si>
  <si>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POIS.12.01.00-00-003/11</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</si>
  <si>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</si>
  <si>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</si>
  <si>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</si>
  <si>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</si>
  <si>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</si>
  <si>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POIS.12.01.00-00-004/10</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</si>
  <si>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</si>
  <si>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</si>
  <si>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</si>
  <si>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</si>
  <si>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</si>
  <si>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POIS.12.01.00-00-004/11</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</si>
  <si>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</si>
  <si>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</si>
  <si>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</si>
  <si>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</si>
  <si>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</si>
  <si>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</si>
  <si>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POIS.12.01.00-00-006/10</t>
  </si>
  <si>
    <t>XII.1. Rozwój systemu ratownictwa medycznego - Lądowisko Szpitala w Nysie</t>
  </si>
  <si>
    <t>Zespół Opieki Zdrowotnej</t>
  </si>
  <si>
    <t>opolskie</t>
  </si>
  <si>
    <t>Nysa</t>
  </si>
  <si>
    <t>48-300</t>
  </si>
  <si>
    <t xml:space="preserve">Świętego Piotra 1 </t>
  </si>
  <si>
    <t>POIS.12.01.00-00-008/10</t>
  </si>
  <si>
    <t>XII.1. Rozwój systemu ratownictwa medycznego - Chcemy i możemy Ci pomóc w każdej sytuacji - Budowa lądowiska dla śmigłowców sanitarnych na terenie Szpitala Powiatowego im. E. Biernackiego w Mielcu</t>
  </si>
  <si>
    <t>MIELEC</t>
  </si>
  <si>
    <t xml:space="preserve">ŻEROMSKIEGO 22 </t>
  </si>
  <si>
    <t>POIS.12.01.00-00-010/10</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</si>
  <si>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</si>
  <si>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</si>
  <si>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</si>
  <si>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</si>
  <si>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</si>
  <si>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POIS.12.01.00-00-011/10</t>
  </si>
  <si>
    <t>XII.1. Rozwój systemu ratownictwa medycznego - Przebudowa lądowiska dla helikopterów przy Szpitalu Specjalistycznym im. Jędrzeja Śniadeckiego w Nowym Sączu</t>
  </si>
  <si>
    <t xml:space="preserve">Młyńska 10 </t>
  </si>
  <si>
    <t>POIS.12.01.00-00-014/10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</si>
  <si>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</si>
  <si>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</si>
  <si>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</si>
  <si>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</si>
  <si>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</si>
  <si>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</si>
  <si>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</si>
  <si>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</si>
  <si>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</si>
  <si>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</si>
  <si>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</si>
  <si>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</si>
  <si>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</si>
  <si>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</si>
  <si>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</si>
  <si>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</si>
  <si>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POIS.12.01.00-00-017/10</t>
  </si>
  <si>
    <t>XII.1. Rozwój systemu ratownictwa medycznego - Budowa lądowiska dla helikopterów na dachu skrzydła Szpitala w Szczecinie-Zdunowie</t>
  </si>
  <si>
    <t>Specjalistyczny Szpital im. prof. Alfreda Sokołowskiego</t>
  </si>
  <si>
    <t xml:space="preserve">A.Sokołowskiego 11 </t>
  </si>
  <si>
    <t>POIS.12.01.00-00-019/10</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</si>
  <si>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</si>
  <si>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</si>
  <si>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</si>
  <si>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</si>
  <si>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POIS.12.01.00-00-020/10</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</si>
  <si>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</si>
  <si>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</si>
  <si>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</si>
  <si>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</si>
  <si>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</si>
  <si>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POIS.12.01.00-00-021/10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</si>
  <si>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</si>
  <si>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</si>
  <si>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</si>
  <si>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</si>
  <si>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</si>
  <si>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t>
  </si>
  <si>
    <t>XII.1. Rozwój systemu ratownictwa medycznego - Budowa lądowiska dla śmigłowców przy Zespole Opieki Zdrowotnej w Oleśnie</t>
  </si>
  <si>
    <t>Zespół Opieki Zdrowotnej w Oleśnie</t>
  </si>
  <si>
    <t>Olesno</t>
  </si>
  <si>
    <t>46-300</t>
  </si>
  <si>
    <t xml:space="preserve">Klonowa 1 </t>
  </si>
  <si>
    <t>POIS.12.01.00-00-025/10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</si>
  <si>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</si>
  <si>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</si>
  <si>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</si>
  <si>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</si>
  <si>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</si>
  <si>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POIS.12.01.00-00-026/10</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</si>
  <si>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</si>
  <si>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</si>
  <si>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</si>
  <si>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</si>
  <si>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</si>
  <si>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POIS.12.01.00-00-027/10</t>
  </si>
  <si>
    <t>XII.1. Rozwój systemu ratownictwa medycznego - Budowa lądowiska dla śmigłowców sanitarnych w Szpitalu Wojewódzkim w Poznaniu.</t>
  </si>
  <si>
    <t>Szpital Wojewódzki</t>
  </si>
  <si>
    <t>Juraszów 7 19</t>
  </si>
  <si>
    <t>POIS.12.01.00-00-028/10</t>
  </si>
  <si>
    <t>XII.1. Rozwój systemu ratownictwa medycznego - Poprawa skuteczności systemu ratownictwa na Mazurach poprzez budowę lądowiska przy SP ZOZ Giżycko</t>
  </si>
  <si>
    <t>Powiat Giżycki</t>
  </si>
  <si>
    <t>Giżycko</t>
  </si>
  <si>
    <t>11-500</t>
  </si>
  <si>
    <t xml:space="preserve">Al. 1 Maja 14 </t>
  </si>
  <si>
    <t>POIS.12.01.00-00-033/10</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</si>
  <si>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</si>
  <si>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</si>
  <si>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</si>
  <si>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</si>
  <si>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</si>
  <si>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POIS.12.01.00-00-034/10</t>
  </si>
  <si>
    <t>XII.1. Rozwój systemu ratownictwa medycznego - Budowa lądowiska dla śmigłowców przy Szpitalnym Oddziale Ratunkowym SP ZOZ w Nowym Tomyślu</t>
  </si>
  <si>
    <t>Powiat Nowotomyski</t>
  </si>
  <si>
    <t>Nowy Tomyśl</t>
  </si>
  <si>
    <t>64-300</t>
  </si>
  <si>
    <t xml:space="preserve">Poznańska 33 </t>
  </si>
  <si>
    <t>POIS.12.01.00-00-035/10</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</si>
  <si>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</si>
  <si>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</si>
  <si>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</si>
  <si>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</si>
  <si>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</si>
  <si>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POIS.12.01.00-00-036/10</t>
  </si>
  <si>
    <t>XII.1. Rozwój systemu ratownictwa medycznego - Podniesienie dostępności do SOR Szpitala Spec. w Gorlicach poprzez budowę lądowiska dla śmigłowców.</t>
  </si>
  <si>
    <t xml:space="preserve">Węgierska 21 </t>
  </si>
  <si>
    <t>POIS.12.01.00-00-037/10</t>
  </si>
  <si>
    <t>XII.1. Rozwój systemu ratownictwa medycznego - Budowa lądowiska dla śmigłowców na terenie SPZOZ w Krotoszynie</t>
  </si>
  <si>
    <t>Samodzielny Publiczny Zakład Opieki Zdrowotnej w Krotoszynie</t>
  </si>
  <si>
    <t>Krotoszyn</t>
  </si>
  <si>
    <t>63-700</t>
  </si>
  <si>
    <t xml:space="preserve">Młyńska 2 </t>
  </si>
  <si>
    <t>POIS.12.01.00-00-038/10</t>
  </si>
  <si>
    <t>XII.1. Rozwój systemu ratownictwa medycznego - Podniesienie dostępności do SOR Szpitala Pow. w Chrzanowie przez budowę lądowiska dla śmigłowców</t>
  </si>
  <si>
    <t>Szpital Powiatowy w Chrzanowie</t>
  </si>
  <si>
    <t>Chrzanów</t>
  </si>
  <si>
    <t>32-500</t>
  </si>
  <si>
    <t xml:space="preserve">Topolowa 16 </t>
  </si>
  <si>
    <t>POIS.12.01.00-00-039/10</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</si>
  <si>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</si>
  <si>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</si>
  <si>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</si>
  <si>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</si>
  <si>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</si>
  <si>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POIS.12.01.00-00-041/10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</si>
  <si>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</si>
  <si>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</si>
  <si>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</si>
  <si>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</si>
  <si>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</si>
  <si>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POIS.12.01.00-00-042/10</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</si>
  <si>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</si>
  <si>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</si>
  <si>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</si>
  <si>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</si>
  <si>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</si>
  <si>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POIS.12.01.00-00-044/10</t>
  </si>
  <si>
    <t>XII.1. Rozwój systemu ratownictwa medycznego - Modernizacja lądowiska dla helikopterów przy Wojewódzkim Szpitalu Zespolonym w Kaliszu</t>
  </si>
  <si>
    <t>Wojewódzki Szpital Zespolony im. Ludwika Perzyny w Kaliszu</t>
  </si>
  <si>
    <t xml:space="preserve">Poznańska 79 </t>
  </si>
  <si>
    <t>POIS.12.01.00-00-047/10</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</si>
  <si>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</si>
  <si>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</si>
  <si>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</si>
  <si>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</si>
  <si>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</si>
  <si>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POIS.12.01.00-00-050/10</t>
  </si>
  <si>
    <t>XII.1. Rozwój systemu ratownictwa medycznego - Lądowisko w Brodnicy szansą poprawy funkcjonowania systemu ratownictwa medycznego</t>
  </si>
  <si>
    <t>Brodnica</t>
  </si>
  <si>
    <t>87-300</t>
  </si>
  <si>
    <t xml:space="preserve">Wiejska 9 </t>
  </si>
  <si>
    <t>POIS.12.01.00-00-051/10</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</si>
  <si>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</si>
  <si>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</si>
  <si>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</si>
  <si>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</si>
  <si>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</si>
  <si>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POIS.12.01.00-00-053/10</t>
  </si>
  <si>
    <t>XII.1. Rozwój systemu ratownictwa medycznego - Modernizacja lądowiska dla helikopterów sanitarnych</t>
  </si>
  <si>
    <t>Samodzielny Publiczny Zakład Opieki Zdrowotnej Ministerstwa Spraw Wewnętrznych w Lublinie</t>
  </si>
  <si>
    <t xml:space="preserve">Grenadierów 3 </t>
  </si>
  <si>
    <t>POIS.12.01.00-00-055/10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</si>
  <si>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</si>
  <si>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</si>
  <si>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</si>
  <si>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</si>
  <si>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</si>
  <si>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</si>
  <si>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</si>
  <si>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</si>
  <si>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</si>
  <si>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</si>
  <si>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POIS.12.01.00-00-061/10</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</si>
  <si>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</si>
  <si>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</si>
  <si>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</si>
  <si>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</si>
  <si>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POIS.12.01.00-00-062/10</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</si>
  <si>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</si>
  <si>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</si>
  <si>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</si>
  <si>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</si>
  <si>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</si>
  <si>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POIS.12.01.00-00-063/10</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</si>
  <si>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</si>
  <si>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</si>
  <si>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</si>
  <si>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</si>
  <si>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</si>
  <si>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POIS.12.01.00-00-064/10</t>
  </si>
  <si>
    <t>XII.1. Rozwój systemu ratownictwa medycznego - Budowa i remont oraz doposażenie baz Lotniczego Pogotowia Ratunkowego - ETAP 1.</t>
  </si>
  <si>
    <t xml:space="preserve">  Liczba wybudowanych instytucji ochrony zdrowia - 7</t>
  </si>
  <si>
    <t>POIS.12.01.00-00-065/10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</si>
  <si>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</si>
  <si>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</si>
  <si>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</si>
  <si>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</si>
  <si>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</si>
  <si>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POIS.12.01.00-00-066/10</t>
  </si>
  <si>
    <t>XII.1. Rozwój systemu ratownictwa medycznego - Zakup sprzętu medycznego na potrzeby organizacji Centrum Urazowego w Wojskowym Instytucie Medycznym</t>
  </si>
  <si>
    <t>POIS.12.01.00-00-067/10</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</si>
  <si>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</si>
  <si>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</si>
  <si>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</si>
  <si>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</si>
  <si>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POIS.12.01.00-00-068/10</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</si>
  <si>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</si>
  <si>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</si>
  <si>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</si>
  <si>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</si>
  <si>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POIS.12.01.00-00-069/10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</si>
  <si>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</si>
  <si>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</si>
  <si>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</si>
  <si>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</si>
  <si>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t>
  </si>
  <si>
    <t>XII.1. Rozwój systemu ratownictwa medycznego - Utworzenie centrum urazowego na bazie wielospecjalistycznego Wojewódzkiego Szpitala Specjalistycznego nr 5 im. Św. Barbary w Sosnowcu</t>
  </si>
  <si>
    <t>Wojewódzki Szpital Specjalistyczny Nr 5 im."Św. Barbary"</t>
  </si>
  <si>
    <t>POIS.12.01.00-00-209/08</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</si>
  <si>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</si>
  <si>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</si>
  <si>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</si>
  <si>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</si>
  <si>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t>
  </si>
  <si>
    <t>XII.1. Rozwój systemu ratownictwa medycznego - Zakup aparatury i sprzętu medycznego dla szpitalnego oddziału ratunkowego Szpitala Wojewódzkiego im. Jana Pawła II w Bełchatowie</t>
  </si>
  <si>
    <t>POIS.12.01.00-00-212/08</t>
  </si>
  <si>
    <t>XII.1. Rozwój systemu ratownictwa medycznego - Przebudowa pomieszczeń Brzeskiego Centrum Medycznego w Brzegu na Szpitalny Oddział Ratunkowy</t>
  </si>
  <si>
    <t>Powiat Brzeski</t>
  </si>
  <si>
    <t>Brzeg</t>
  </si>
  <si>
    <t>49-300</t>
  </si>
  <si>
    <t xml:space="preserve">Robotnicza 20 </t>
  </si>
  <si>
    <t>POIS.12.01.00-00-213/08</t>
  </si>
  <si>
    <t>XII.1. Rozwój systemu ratownictwa medycznego - Podniesienie dostępu do specjalistycznych świadczeń zdrowotnych poprzez wyposażenie Szpitalnego Oddziału Ratunkowego w Nysie</t>
  </si>
  <si>
    <t>NYSA</t>
  </si>
  <si>
    <t xml:space="preserve">ŚWIĘTEGO PIOTRA 1 </t>
  </si>
  <si>
    <t>POIS.12.01.00-00-216/08</t>
  </si>
  <si>
    <t>XII.1. Rozwój systemu ratownictwa medycznego - Dostosowanie Szpitalnego Oddziału Ratunkowego w SPZOZ w Brzesku do wymogów obowiązujących przepisów prawa, wraz z wyposażeniem w aparaturę medyczną.</t>
  </si>
  <si>
    <t>POIS.12.01.00-00-217/08</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</si>
  <si>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</si>
  <si>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</si>
  <si>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</si>
  <si>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</si>
  <si>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</si>
  <si>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POIS.12.01.00-00-218/08</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</si>
  <si>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</si>
  <si>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</si>
  <si>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</si>
  <si>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</si>
  <si>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</si>
  <si>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</si>
  <si>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</si>
  <si>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</si>
  <si>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</si>
  <si>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POIS.12.01.00-00-223/08</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</si>
  <si>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</si>
  <si>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</si>
  <si>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</si>
  <si>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</si>
  <si>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</si>
  <si>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</si>
  <si>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</si>
  <si>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</si>
  <si>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</si>
  <si>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POIS.12.01.00-00-227/08</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</si>
  <si>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</si>
  <si>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</si>
  <si>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</si>
  <si>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</si>
  <si>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</si>
  <si>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POIS.12.01.00-00-228/08</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</si>
  <si>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</si>
  <si>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</si>
  <si>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</si>
  <si>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</si>
  <si>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POIS.12.01.00-00-231/08</t>
  </si>
  <si>
    <t>XII.1. Rozwój systemu ratownictwa medycznego - Poprawa jakości ratownictwa medycznego w Powiecie Lęborskim poprzez rozbudowę oraz doposażenie w sprzęt medyczny Szpitalnego Oddziału Ratunkowego w Lęborku</t>
  </si>
  <si>
    <t>POIS.12.01.00-00-232/08</t>
  </si>
  <si>
    <t>XII.1. Rozwój systemu ratownictwa medycznego - Rozbudowa i doposażenie Szpitalnego Oddziału Ratunkowego - II etap modernizacji Szpitala Powiatowego w Krotoszynie</t>
  </si>
  <si>
    <t>POIS.12.01.00-00-235/08</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</si>
  <si>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</si>
  <si>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</si>
  <si>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</si>
  <si>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</si>
  <si>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</si>
  <si>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POIS.12.01.00-00-236/08</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</si>
  <si>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</si>
  <si>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</si>
  <si>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</si>
  <si>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</si>
  <si>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</si>
  <si>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POIS.12.01.00-00-237/08</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</si>
  <si>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</si>
  <si>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</si>
  <si>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</si>
  <si>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</si>
  <si>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POIS.12.01.00-00-238/08</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</si>
  <si>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</si>
  <si>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</si>
  <si>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</si>
  <si>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</si>
  <si>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</si>
  <si>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POIS.12.01.00-00-239/08</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</si>
  <si>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</si>
  <si>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</si>
  <si>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</si>
  <si>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</si>
  <si>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</si>
  <si>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POIS.12.01.00-00-242/08</t>
  </si>
  <si>
    <t>XII.1. Rozwój systemu ratownictwa medycznego - Podniesienie dostępu do specjalistycznych świadczeń zdrowotnych poprzez budowę lądowiska i modernizację Szpitalnego Oddziału Ratunkowego w Wałbrzychu</t>
  </si>
  <si>
    <t xml:space="preserve">Sokołowskiego 4 </t>
  </si>
  <si>
    <t>POIS.12.01.00-00-244/08</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</si>
  <si>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</si>
  <si>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</si>
  <si>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</si>
  <si>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</si>
  <si>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</si>
  <si>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POIS.12.01.00-00-246/08</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</si>
  <si>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</si>
  <si>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</si>
  <si>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</si>
  <si>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POIS.12.01.00-00-247/08</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</si>
  <si>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</si>
  <si>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</si>
  <si>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</si>
  <si>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</si>
  <si>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</si>
  <si>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POIS.12.01.00-00-248/08</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</si>
  <si>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</si>
  <si>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</si>
  <si>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</si>
  <si>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</si>
  <si>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</si>
  <si>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POIS.12.01.00-00-249/08</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</si>
  <si>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</si>
  <si>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</si>
  <si>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</si>
  <si>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</si>
  <si>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POIS.12.01.00-00-251/08</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</si>
  <si>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</si>
  <si>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</si>
  <si>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</si>
  <si>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</si>
  <si>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</si>
  <si>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POIS.12.01.00-00-252/08</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</si>
  <si>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</si>
  <si>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</si>
  <si>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</si>
  <si>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</si>
  <si>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</si>
  <si>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POIS.12.01.00-00-254/08</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</si>
  <si>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</si>
  <si>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</si>
  <si>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</si>
  <si>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</si>
  <si>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</si>
  <si>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POIS.12.01.00-00-255/08</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</si>
  <si>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</si>
  <si>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</si>
  <si>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</si>
  <si>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</si>
  <si>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</si>
  <si>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POIS.12.01.00-00-256/08</t>
  </si>
  <si>
    <t>XII.1. Rozwój systemu ratownictwa medycznego - Zwiększenie bezpieczeństwa zdrowotnego społeczeństwa poprzez przebudowę i doposażenie istniejącego Szpitalnego Oddziału Ratunkowego SPZZOZ w Gryficach</t>
  </si>
  <si>
    <t>POIS.12.01.00-00-257/08</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</si>
  <si>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</si>
  <si>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</si>
  <si>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</si>
  <si>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</si>
  <si>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</si>
  <si>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POIS.12.01.00-00-261/08</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</si>
  <si>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</si>
  <si>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</si>
  <si>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</si>
  <si>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</si>
  <si>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</si>
  <si>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POIS.12.01.00-00-262/08</t>
  </si>
  <si>
    <t>XII.1. Rozwój systemu ratownictwa medycznego - Rozbudowa i modernizacja Szpitala Śląskiego w Cieszynie - etap II - wyposażenie Szpitalnego Oddziału Ratunkowego</t>
  </si>
  <si>
    <t>Powiat Cieszyński</t>
  </si>
  <si>
    <t xml:space="preserve">Bobrecka 29 </t>
  </si>
  <si>
    <t>POIS.12.01.00-00-263/08</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</si>
  <si>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</si>
  <si>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</si>
  <si>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</si>
  <si>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</si>
  <si>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</si>
  <si>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POIS.12.01.00-00-266/08</t>
  </si>
  <si>
    <t>XII.1. Rozwój systemu ratownictwa medycznego - Remont drogi dojazdowej i doposażenie Szpitalnego Oddziału Ratunkowego zgodnie z Rozp. Min. Zdrowia z 15.03.07r. w Szpitalu Powiatowym w Chrzanowie</t>
  </si>
  <si>
    <t>POIS.12.01.00-00-268/08</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</si>
  <si>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</si>
  <si>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</si>
  <si>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</si>
  <si>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</si>
  <si>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</si>
  <si>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POIS.12.01.00-00-269/08</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</si>
  <si>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</si>
  <si>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</si>
  <si>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POIS.12.01.00-00-270/08</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</si>
  <si>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</si>
  <si>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</si>
  <si>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</si>
  <si>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</si>
  <si>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</si>
  <si>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POIS.12.01.00-00-271/08</t>
  </si>
  <si>
    <t>XII.1. Rozwój systemu ratownictwa medycznego - Przebudowa budynku Przychodni na Szpitalny Oddział Ratunkowy Zespołu Opieki Zdrowotnej w Bolesławcu</t>
  </si>
  <si>
    <t xml:space="preserve">Jeleniogórska 4 </t>
  </si>
  <si>
    <t>POIS.12.01.00-00-272/08</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</si>
  <si>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</si>
  <si>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</si>
  <si>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</si>
  <si>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</si>
  <si>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POIS.12.01.00-00-274/08</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</si>
  <si>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</si>
  <si>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</si>
  <si>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</si>
  <si>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POIS.12.01.00-00-276/08</t>
  </si>
  <si>
    <t>XII.1. Rozwój systemu ratownictwa medycznego - Poprawa jakości systemu ratownictwa medycznego poprzez doposażenie Szpitalnego Oddziału Ratunkowego w Wojewódzkim Szpitalu Zespolonym w Elblągu.</t>
  </si>
  <si>
    <t xml:space="preserve">Królewiecka 146 </t>
  </si>
  <si>
    <t>POIS.12.01.00-00-278/08</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</si>
  <si>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</si>
  <si>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</si>
  <si>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</si>
  <si>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</si>
  <si>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</si>
  <si>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POIS.12.01.00-00-279/08</t>
  </si>
  <si>
    <t>XII.1. Rozwój systemu ratownictwa medycznego - Dostosowanie Szpitalnego Oddziału Ratunkowego do wymaganych standardów poprzez zakup nowoczesnego sprzętu medycznego</t>
  </si>
  <si>
    <t xml:space="preserve">Ujejskiego 75 </t>
  </si>
  <si>
    <t>POIS.12.01.00-00-280/08</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</si>
  <si>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</si>
  <si>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</si>
  <si>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</si>
  <si>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</si>
  <si>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</si>
  <si>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POIS.12.01.00-00-281/08</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</si>
  <si>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</si>
  <si>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</si>
  <si>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</si>
  <si>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</si>
  <si>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POIS.12.01.00-00-283/08</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</si>
  <si>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</si>
  <si>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</si>
  <si>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</si>
  <si>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</si>
  <si>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POIS.12.01.00-00-284/08</t>
  </si>
  <si>
    <t>XII.1. Rozwój systemu ratownictwa medycznego - Zakup aparatury medycznej dla Szpitalnego Oddziału Ratunkowego Szpitala Wojewódzkiego w Gorzowie Wlkp.</t>
  </si>
  <si>
    <t>POIS.12.01.00-00-285/08</t>
  </si>
  <si>
    <t>XII.1. Rozwój systemu ratownictwa medycznego - Rozbudowa i przebudowa Szpitalnego Oddziału Ratunkowego i Diagnostyki Obrazowej SPZOZ w Oławie</t>
  </si>
  <si>
    <t>Zespół Opieki Zdrowotnej w Oławie</t>
  </si>
  <si>
    <t>Oława</t>
  </si>
  <si>
    <t>55-200</t>
  </si>
  <si>
    <t xml:space="preserve">K.K.Baczyńskiego 1 </t>
  </si>
  <si>
    <t>POIS.12.01.00-00-287/08</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</si>
  <si>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</si>
  <si>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</si>
  <si>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</si>
  <si>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</si>
  <si>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</si>
  <si>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POIS.12.01.00-00-289/08</t>
  </si>
  <si>
    <t>XII.1. Rozwój systemu ratownictwa medycznego - Remont i przebudowa SOR i lądowiska oraz zakup wyposażenia medycznego SOR dla ZZOZ w Ostrowie Wlkp.</t>
  </si>
  <si>
    <t>Zespół Zakładów Opieki Zdrowotnej w Ostrowie Wielkopolskim</t>
  </si>
  <si>
    <t xml:space="preserve">Limanowskiego 20/22 </t>
  </si>
  <si>
    <t>POIS.12.01.00-00-290/08</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</si>
  <si>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</si>
  <si>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</si>
  <si>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</si>
  <si>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</si>
  <si>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</si>
  <si>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POIS.12.01.00-00-292/08</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</si>
  <si>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</si>
  <si>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</si>
  <si>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</si>
  <si>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</si>
  <si>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</si>
  <si>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POIS.12.01.00-00-295/08</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</si>
  <si>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</si>
  <si>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</si>
  <si>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</si>
  <si>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</si>
  <si>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</si>
  <si>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POIS.12.01.00-00-296/08</t>
  </si>
  <si>
    <t>XII.1. Rozwój systemu ratownictwa medycznego - Budowa lądowiska dla helikopterów w Regionalnym Szpitalu Specjalistycznym w Grudziądzu.</t>
  </si>
  <si>
    <t>Regionalny Szpital Specjalistyczny im. dr Władysława Biegańskiego</t>
  </si>
  <si>
    <t>POIS.12.01.00-00-297/08</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</si>
  <si>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</si>
  <si>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</si>
  <si>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POIS.12.01.00-00-300/08</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</si>
  <si>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</si>
  <si>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</si>
  <si>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</si>
  <si>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</si>
  <si>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</si>
  <si>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POIS.12.01.00-00-301/08</t>
  </si>
  <si>
    <t>XII.1. Rozwój systemu ratownictwa medycznego - Wyposażenie Szpitalnego Oddziału Ratunkowego w Wojewódzkim Szpitalu Specjalistycznym w Słupsku</t>
  </si>
  <si>
    <t>Samorząd Województwa Pomorskiego</t>
  </si>
  <si>
    <t>80-810</t>
  </si>
  <si>
    <t>Okopowa 21 27</t>
  </si>
  <si>
    <t>POIS.12.01.00-00-302/08</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</si>
  <si>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</si>
  <si>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</si>
  <si>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</si>
  <si>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</si>
  <si>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</si>
  <si>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POIS.12.01.00-00-303/08</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</si>
  <si>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</si>
  <si>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</si>
  <si>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</si>
  <si>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</si>
  <si>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POIS.12.01.00-00-304/08</t>
  </si>
  <si>
    <t>XII.1. Rozwój systemu ratownictwa medycznego - Poprawa infrastruktury oraz doposażenie w sprzęt medyczny SOR w Starogardzie Gdańskim w celu zwiększenia efektywności ratownictwa medycznego.</t>
  </si>
  <si>
    <t>Powiat Starogardzki</t>
  </si>
  <si>
    <t xml:space="preserve">Kościuszki 17 </t>
  </si>
  <si>
    <t>POIS.12.01.00-00-305/08</t>
  </si>
  <si>
    <t>XII.1. Rozwój systemu ratownictwa medycznego - Przebudowa i wyposażenie Szpitalnego Oddziału Ratunkowego w Wojewódzkim Szpitalu Zespolonym w Płocku.</t>
  </si>
  <si>
    <t>Wojewódzki Szpital Zespolony</t>
  </si>
  <si>
    <t xml:space="preserve">Medyczna 19 </t>
  </si>
  <si>
    <t>POIS.12.01.00-00-306/08</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</si>
  <si>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</si>
  <si>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</si>
  <si>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</si>
  <si>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</si>
  <si>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</si>
  <si>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POIS.12.01.00-00-307/08</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</si>
  <si>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</si>
  <si>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</si>
  <si>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</si>
  <si>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</si>
  <si>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</si>
  <si>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</si>
  <si>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POIS.12.01.00-00-308/08</t>
  </si>
  <si>
    <t>XII.1. Rozwój systemu ratownictwa medycznego - Rozbudowa, modernizacja i doposażenie Szpitalnego Oddziału Ratunkowego.</t>
  </si>
  <si>
    <t>POIS.12.01.00-00-310/08</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</si>
  <si>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</si>
  <si>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</si>
  <si>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POIS.12.01.00-00-311/08</t>
  </si>
  <si>
    <t>XII.1. Rozwój systemu ratownictwa medycznego - Modernizacja i rozbudowa Szpitalnego Oddziału Ratunkowego w Szpitalu Wojewódzkim nr 2 w Rzeszowie</t>
  </si>
  <si>
    <t>POIS.12.01.00-00-312/08</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</si>
  <si>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</si>
  <si>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</si>
  <si>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</si>
  <si>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</si>
  <si>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</si>
  <si>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POIS.12.01.00-00-315/08</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</si>
  <si>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</si>
  <si>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</si>
  <si>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</si>
  <si>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</si>
  <si>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</si>
  <si>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POIS.12.01.00-00-317/08</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</si>
  <si>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</si>
  <si>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</si>
  <si>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</si>
  <si>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POIS.12.01.00-00-321/08</t>
  </si>
  <si>
    <t>XII.1. Rozwój systemu ratownictwa medycznego - Zwiększenie dostępu do świadczeń zdrowotnych przez doposażenie i modernizację infrastruktury szpitalnego oddziału ratunkowego w PS ZOZ w Inowrocławiu.</t>
  </si>
  <si>
    <t>POIS.12.01.00-00-323/08</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</si>
  <si>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</si>
  <si>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</si>
  <si>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</si>
  <si>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POIS.12.01.00-00-326/08</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</si>
  <si>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</si>
  <si>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</si>
  <si>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</si>
  <si>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POIS.12.01.00-00-328/08</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</si>
  <si>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</si>
  <si>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</si>
  <si>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</si>
  <si>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</si>
  <si>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</si>
  <si>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POIS.12.01.00-00-329/08</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</si>
  <si>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</si>
  <si>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</si>
  <si>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</si>
  <si>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POIS.12.01.00-00-330/08</t>
  </si>
  <si>
    <t>XII.1. Rozwój systemu ratownictwa medycznego - Zakup wyrobów medycznych do diagnostyki i terapii oraz budowa drogi między lądowiskiem a SOR-em w WSS im.M. Kopernika w Łodzi.</t>
  </si>
  <si>
    <t>POIS.12.01.00-00-331/08</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</si>
  <si>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</si>
  <si>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</si>
  <si>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</si>
  <si>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</si>
  <si>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</si>
  <si>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POIS.12.01.00-00-332/08</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</si>
  <si>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</si>
  <si>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</si>
  <si>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</si>
  <si>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</si>
  <si>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POIS.12.01.00-00-333/08</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</si>
  <si>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</si>
  <si>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</si>
  <si>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</si>
  <si>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POIS.12.01.00-00-336/08</t>
  </si>
  <si>
    <t>XII.1. Rozwój systemu ratownictwa medycznego - Utrzymanie zasady "ZŁOTEJ GODZINY" przez zakup sprzętu diagonostycznego i podtrzymującego życie dla SOR w Szpitalu Specjalistycznym w Gorlicach</t>
  </si>
  <si>
    <t>POIS.12.01.00-00-337/08</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</si>
  <si>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</si>
  <si>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</si>
  <si>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</si>
  <si>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</si>
  <si>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</si>
  <si>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POIS.12.01.00-00-340/08</t>
  </si>
  <si>
    <t>XII.1. Rozwój systemu ratownictwa medycznego - Rozbudowa i przebudowa Szpitala Powiatowego w Nowym Tomyślu - Szpitalny Oddział Ratunkowy z wyposażeniem</t>
  </si>
  <si>
    <t>POIS.12.01.00-00-342/08</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</si>
  <si>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</si>
  <si>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</si>
  <si>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</si>
  <si>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</si>
  <si>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POIS.12.01.00-00-343/08</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</si>
  <si>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</si>
  <si>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</si>
  <si>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</si>
  <si>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</si>
  <si>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</si>
  <si>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POIS.12.01.00-00-344/08</t>
  </si>
  <si>
    <t>XII.1. Rozwój systemu ratownictwa medycznego - Zakup sprzętu medycznego dla Wojewódzkiego Szpitala Zespolonego im. Ludwika Perzyny w Kaliszu celem doposażenia Szpitalnego Oddziału Ratunkowego.</t>
  </si>
  <si>
    <t>POIS.12.01.00-00-346/08</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</si>
  <si>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</si>
  <si>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</si>
  <si>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</si>
  <si>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POIS.12.01.00-00-350/08</t>
  </si>
  <si>
    <t>XII.1. Rozwój systemu ratownictwa medycznego - Przebudowa i doposażenie SOR SPSK Nr 4 w Lublinie celem podniesienia jakości i dostępności do świadczeń medycznych w stanach nagłego zagrożenia życia</t>
  </si>
  <si>
    <t xml:space="preserve">Jaczewskiego 8 </t>
  </si>
  <si>
    <t>POIS.12.01.00-00-353/08</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</si>
  <si>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</si>
  <si>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</si>
  <si>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</si>
  <si>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</si>
  <si>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POIS.12.01.00-00-354/08</t>
  </si>
  <si>
    <t>XII.1. Rozwój systemu ratownictwa medycznego - Poprawa dostępności do świadczeń zdrowotnych z zakresu ratownictwa medycznego poprzez modernizację Szpitalnego Oddziału Ratunkowego w SPZOZ w Sieradzu</t>
  </si>
  <si>
    <t xml:space="preserve">Armi Krajowej 7 </t>
  </si>
  <si>
    <t>POIS.12.01.00-00-355/08</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</si>
  <si>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</si>
  <si>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</si>
  <si>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</si>
  <si>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</si>
  <si>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</si>
  <si>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POIS.12.01.00-00-356/08</t>
  </si>
  <si>
    <t>Wojewódzki Szpital Specjalistyczny nr 5 im. "Św. Barbary"</t>
  </si>
  <si>
    <t>POIS.12.01.00-00-358/08</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</si>
  <si>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</si>
  <si>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</si>
  <si>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</si>
  <si>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POIS.12.01.00-00-359/08</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</si>
  <si>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</si>
  <si>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</si>
  <si>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</si>
  <si>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</si>
  <si>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</si>
  <si>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POIS.12.01.00-00-361/08</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</si>
  <si>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</si>
  <si>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</si>
  <si>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</si>
  <si>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</si>
  <si>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</si>
  <si>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POIS.12.02.00-00-001/08</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</si>
  <si>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</si>
  <si>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</si>
  <si>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</si>
  <si>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</si>
  <si>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</si>
  <si>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POIS.12.02.00-00-001/09</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</si>
  <si>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</si>
  <si>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</si>
  <si>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</si>
  <si>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</si>
  <si>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</si>
  <si>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POIS.12.02.00-00-001/11</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</si>
  <si>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</si>
  <si>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</si>
  <si>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</si>
  <si>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</si>
  <si>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POIS.12.02.00-00-001/12</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</si>
  <si>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</si>
  <si>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</si>
  <si>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</si>
  <si>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</si>
  <si>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</si>
  <si>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POIS.12.02.00-00-001/13</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</si>
  <si>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</si>
  <si>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</si>
  <si>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</si>
  <si>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</si>
  <si>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POIS.12.02.00-00-001/14</t>
  </si>
  <si>
    <t>XII.2. Inwestycje w infrastrukturę ochrony zdrowia o znaczeniu ponadregionalnym - Rozbudowa i doposażenie Samodzielnego Publicznego Szpitala Klinicznego im. Prof. Adama Grucy w celu poprawy jakości i dostępności udzielanych świadczeń zdrowotnych</t>
  </si>
  <si>
    <t>POIS.12.02.00-00-002/08</t>
  </si>
  <si>
    <t>XII.2. Inwestycje w infrastrukturę ochrony zdrowia o znaczeniu ponadregionalnym - Wzrost jakości i dostępności świadczeń zdrowotnych 10 WSK z Polikliniką SPZOZ w Bydgoszczy poprzez zakup sprzętu medycznego dla intensywnej terapii.</t>
  </si>
  <si>
    <t>POIS.12.02.00-00-002/09</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</si>
  <si>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</si>
  <si>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</si>
  <si>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</si>
  <si>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</si>
  <si>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POIS.12.02.00-00-002/11</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</si>
  <si>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</si>
  <si>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</si>
  <si>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POIS.12.02.00-00-002/12</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</si>
  <si>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</si>
  <si>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</si>
  <si>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</si>
  <si>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</si>
  <si>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POIS.12.02.00-00-002/13</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</si>
  <si>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</si>
  <si>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</si>
  <si>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</si>
  <si>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</si>
  <si>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POIS.12.02.00-00-002/14</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</si>
  <si>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</si>
  <si>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</si>
  <si>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POIS.12.02.00-00-002/15</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</si>
  <si>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</si>
  <si>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</si>
  <si>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POIS.12.02.00-00-003/08</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</si>
  <si>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</si>
  <si>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</si>
  <si>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</si>
  <si>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</si>
  <si>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</si>
  <si>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POIS.12.02.00-00-003/09</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</si>
  <si>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</si>
  <si>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POIS.12.02.00-00-003/12</t>
  </si>
  <si>
    <t>XII.2. Inwestycje w infrastrukturę ochrony zdrowia o znaczeniu ponadregionalnym - Poprawa jakości diagnostyki obrazowej i leczenia poprzez wymianę systemu rezonansu magnetycznego w Wojskowym Instytucie Medycznym w Warszawie</t>
  </si>
  <si>
    <t>POIS.12.02.00-00-003/14</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</si>
  <si>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</si>
  <si>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</si>
  <si>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</si>
  <si>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</si>
  <si>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POIS.12.02.00-00-004/08</t>
  </si>
  <si>
    <t>XII.2. Inwestycje w infrastrukturę ochrony zdrowia o znaczeniu ponadregionalnym - Poprawa dostępu do usług medycznych o znaczeniu ponadregionalnym przez doposażenie Zakładu Radiologii UCK w Gdańsku w rezonans magnetyczny</t>
  </si>
  <si>
    <t>POIS.12.02.00-00-004/09</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</si>
  <si>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</si>
  <si>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</si>
  <si>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</si>
  <si>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</si>
  <si>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POIS.12.02.00-00-004/12</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</si>
  <si>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</si>
  <si>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</si>
  <si>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POIS.12.02.00-00-005/08</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</si>
  <si>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</si>
  <si>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</si>
  <si>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</si>
  <si>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</si>
  <si>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POIS.12.02.00-00-005/09</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</si>
  <si>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</si>
  <si>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</si>
  <si>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</si>
  <si>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</si>
  <si>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POIS.12.02.00-00-005/12</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</si>
  <si>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</si>
  <si>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</si>
  <si>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</si>
  <si>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</si>
  <si>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</si>
  <si>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POIS.12.02.00-00-006/12</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</si>
  <si>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</si>
  <si>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</si>
  <si>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</si>
  <si>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</si>
  <si>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POIS.12.02.00-00-007/08</t>
  </si>
  <si>
    <t>XII.2. Inwestycje w infrastrukturę ochrony zdrowia o znaczeniu ponadregionalnym - Zakup aparatury i sprzętu medycznego dla Zakładu Diagnostyki Laboratoryjnej i Immunologii Klinicznej Wieku Rozwojowego w SPDSK w Warszawie</t>
  </si>
  <si>
    <t>POIS.12.02.00-00-007/12</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</si>
  <si>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</si>
  <si>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</si>
  <si>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</si>
  <si>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</si>
  <si>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POIS.12.02.00-00-008/08</t>
  </si>
  <si>
    <t>XII.2. Inwestycje w infrastrukturę ochrony zdrowia o znaczeniu ponadregionalnym - Poprawa diagnostyki obrazowej w 4 Wojskowym Szpitalu Klinicznym we Wrocławiu.</t>
  </si>
  <si>
    <t>POIS.12.02.00-00-008/12</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</si>
  <si>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</si>
  <si>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</si>
  <si>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</si>
  <si>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</si>
  <si>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POIS.12.02.00-00-009/08</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</si>
  <si>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</si>
  <si>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</si>
  <si>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</si>
  <si>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</si>
  <si>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POIS.12.02.00-00-010/08</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</si>
  <si>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</si>
  <si>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</si>
  <si>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</si>
  <si>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POIS.12.02.00-00-011/08</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</si>
  <si>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</si>
  <si>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</si>
  <si>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</si>
  <si>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</si>
  <si>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POIS.12.02.00-00-012/08</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</si>
  <si>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</si>
  <si>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</si>
  <si>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</si>
  <si>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</si>
  <si>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</si>
  <si>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POIS.12.02.00-00-013/08</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</si>
  <si>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</si>
  <si>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</si>
  <si>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</si>
  <si>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</si>
  <si>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POIS.12.02.00-00-015/08</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</si>
  <si>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</si>
  <si>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</si>
  <si>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</si>
  <si>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POIS.12.02.00-00-016/08</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</si>
  <si>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</si>
  <si>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</si>
  <si>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POIS.12.02.00-00-017/08</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</si>
  <si>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</si>
  <si>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</si>
  <si>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</si>
  <si>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POIS.12.02.00-00-018/08</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</si>
  <si>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</si>
  <si>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</si>
  <si>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</si>
  <si>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</si>
  <si>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POIS.12.02.00-00-019/08</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</si>
  <si>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</si>
  <si>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</si>
  <si>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</si>
  <si>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</si>
  <si>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POIS.12.02.00-00-021/08</t>
  </si>
  <si>
    <t>XII.2. Inwestycje w infrastrukturę ochrony zdrowia o znaczeniu ponadregionalnym - Utworzenie Makroregionalnego Centrum Inwazyjnej Diagnostyki i Chirurgicznego Leczenia Raka Płuca w SPSK Nr 4 w Lublinie.</t>
  </si>
  <si>
    <t>POIS.12.02.00-00-022/08</t>
  </si>
  <si>
    <t>XII.2. Inwestycje w infrastrukturę ochrony zdrowia o znaczeniu ponadregionalnym - Modernizacja Kliniki Pneumonologii, Onkologii i Alergologii w SPSK nr 4 w Lublinie celem zwiększenia skuteczności wczesnej diagnostyki raka płuca</t>
  </si>
  <si>
    <t>POIS.12.02.00-00-023/08</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</si>
  <si>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</si>
  <si>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</si>
  <si>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</si>
  <si>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</si>
  <si>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POIS.12.02.00-00-024/08</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</si>
  <si>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</si>
  <si>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</si>
  <si>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POIS.12.02.00-00-026/08</t>
  </si>
  <si>
    <t>XII.2. Inwestycje w infrastrukturę ochrony zdrowia o znaczeniu ponadregionalnym - Wzrost dostępności wysokospecjalistycznych świadczeń zdrowotnych przez wymianę aparatu rezonansu magnetycznego w Szpitalu Uniwersyteckim w Bydgoszczy.</t>
  </si>
  <si>
    <t>POIS.12.02.00-00-029/08</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</si>
  <si>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</si>
  <si>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</si>
  <si>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</si>
  <si>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</si>
  <si>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</si>
  <si>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POIS.12.02.00-00-030/08</t>
  </si>
  <si>
    <t>XII.2. Inwestycje w infrastrukturę ochrony zdrowia o znaczeniu ponadregionalnym - Poprawa jakości i dostępności usług medycznych poprzez zakup aparatury obrazowej i wyrobów medycznych dla Instytutu Kardiologii w Warszawie.</t>
  </si>
  <si>
    <t>POIS.12.02.00-00-031/08</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</si>
  <si>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</si>
  <si>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</si>
  <si>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</si>
  <si>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</si>
  <si>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POIS.12.02.00-00-035/08</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</si>
  <si>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</si>
  <si>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</si>
  <si>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</si>
  <si>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</si>
  <si>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POIS.12.02.00-00-036/08</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</si>
  <si>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</si>
  <si>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</si>
  <si>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</si>
  <si>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POIS.12.02.00-00-037/08</t>
  </si>
  <si>
    <t>XII.2. Inwestycje w infrastrukturę ochrony zdrowia o znaczeniu ponadregionalnym - Poprawa jakości świadczenia usług medycznych w zakresie chirurgii małoinwazyjnej w Klinice chirurgii gastroenterologicznej i transplantologii w CSK MSWiA w Warszawie.</t>
  </si>
  <si>
    <t>POIS.12.02.00-00-038/08</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</si>
  <si>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</si>
  <si>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</si>
  <si>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</si>
  <si>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</si>
  <si>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POIS.12.02.00-00-039/08</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</si>
  <si>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</si>
  <si>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</si>
  <si>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</si>
  <si>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</si>
  <si>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POIS.12.02.00-00-041/08</t>
  </si>
  <si>
    <t>XII.2. Inwestycje w infrastrukturę ochrony zdrowia o znaczeniu ponadregionalnym - Zakup i instalacja SPECT-CT oraz modernizacja ośrodka medycyny nuklearnej w Oddziale Klinicznym Endokrynologii Szpitala Uniwersyteckiego w Krakowie.</t>
  </si>
  <si>
    <t>POIS.12.02.00-00-042/08</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</si>
  <si>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</si>
  <si>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</si>
  <si>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POIS.12.02.00-00-043/08</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</si>
  <si>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</si>
  <si>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</si>
  <si>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</si>
  <si>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</si>
  <si>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</si>
  <si>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POIS.12.02.00-00-044/08</t>
  </si>
  <si>
    <t>XII.2. Inwestycje w infrastrukturę ochrony zdrowia o znaczeniu ponadregionalnym - Zakup aparatury obrazowej oraz wyrobów medycznych na potrzeby Pracowni Hemodynamiki i Diagnostyki Obrazowej SCCS w Zabrzu.</t>
  </si>
  <si>
    <t xml:space="preserve">M. Curie-Skłodowskiej 9 </t>
  </si>
  <si>
    <t>POIS.12.02.00-00-046/08</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</si>
  <si>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</si>
  <si>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</si>
  <si>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</si>
  <si>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</si>
  <si>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POIS.12.02.00-00-047/08</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</si>
  <si>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</si>
  <si>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</si>
  <si>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</si>
  <si>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</si>
  <si>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POIS.12.02.00-00-048/08</t>
  </si>
  <si>
    <t>XII.2. Inwestycje w infrastrukturę ochrony zdrowia o znaczeniu ponadregionalnym - Zakup specjalistycznego sprzętu medycznego na potrzeby Szpitala Uniwersyteckiego Nr 2 im. dr Jana Biziela w Bydgoszczy.</t>
  </si>
  <si>
    <t>POIS.12.02.00-00-049/08</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</si>
  <si>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</si>
  <si>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</si>
  <si>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</si>
  <si>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</si>
  <si>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POIS.12.02.00-00-050/08</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</si>
  <si>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</si>
  <si>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</si>
  <si>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</si>
  <si>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</si>
  <si>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POIS.12.02.00-00-051/08</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</si>
  <si>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</si>
  <si>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</si>
  <si>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</si>
  <si>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</si>
  <si>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POIS.12.02.00-00-052/08</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</si>
  <si>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</si>
  <si>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</si>
  <si>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</si>
  <si>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</si>
  <si>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POIS.12.02.00-00-053/08</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</si>
  <si>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</si>
  <si>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</si>
  <si>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</si>
  <si>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</si>
  <si>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POIS.12.02.00-00-054/08</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</si>
  <si>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</si>
  <si>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</si>
  <si>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</si>
  <si>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</si>
  <si>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POIS.12.02.00-00-055/08</t>
  </si>
  <si>
    <t>XII.2. Inwestycje w infrastrukturę ochrony zdrowia o znaczeniu ponadregionalnym - Podniesienie jakości wysokospecjalistycznych procedur medycznych dla pacjentów Szpitala MSWiA w Lublinie poprzez doposażenie pomieszczeń szpitalnych.</t>
  </si>
  <si>
    <t>POIS.12.02.00-00-056/08</t>
  </si>
  <si>
    <t>XII.2. Inwestycje w infrastrukturę ochrony zdrowia o znaczeniu ponadregionalnym - Zakup aparatury obrazowej oraz dostosowanie infrastruktury technicznej w celu utworzenia Teleradiologicznego Centrum Diagnostycznego w WIM.</t>
  </si>
  <si>
    <t>Warszawa 44</t>
  </si>
  <si>
    <t>POIS.12.02.00-00-057/08</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</si>
  <si>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</si>
  <si>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</si>
  <si>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</si>
  <si>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POIS.12.02.00-00-058/08</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</si>
  <si>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</si>
  <si>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</si>
  <si>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</si>
  <si>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</si>
  <si>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POIS.12.02.00-00-060/08</t>
  </si>
  <si>
    <t>XII.2. Inwestycje w infrastrukturę ochrony zdrowia o znaczeniu ponadregionalnym - Opieka nad dzieckiem z niską wagą urodzeniową i wadami wrodzonymi w okresie przedporodowym, porodowym i poporodowym w ICZMP w Łodzi.</t>
  </si>
  <si>
    <t>POIS.12.02.00-00-061/08</t>
  </si>
  <si>
    <t>XII.2. Inwestycje w infrastrukturę ochrony zdrowia o znaczeniu ponadregionalnym - Poprawa efektywności przyjęć oraz dostępności i jakości diagnostyki i terapii chorób płuc ( I etap) w Instytucie Gruźlicy i Chorób Płuc w Warszawie</t>
  </si>
  <si>
    <t>POIS.12.02.00-00-062/08</t>
  </si>
  <si>
    <t>XII.2. Inwestycje w infrastrukturę ochrony zdrowia o znaczeniu ponadregionalnym - Zwiększenie dostępności i jakości diagnostycznych świadczeń zdrowotnych poprzez doposażenie Zakładu Diagnostyki Obrazowej ICZMP w Łodzi.</t>
  </si>
  <si>
    <t>POIS.12.02.00-00-063/08</t>
  </si>
  <si>
    <t>XII.2. Inwestycje w infrastrukturę ochrony zdrowia o znaczeniu ponadregionalnym - Remont Bloku Operacyjnego "A" Instytutu Centrum Zdrowia Matki Polki w Łodzi wraz z zakupem nowoczesnego wyposażenia.</t>
  </si>
  <si>
    <t>POIS.12.02.00-00-064/08</t>
  </si>
  <si>
    <t>XII.2. Inwestycje w infrastrukturę ochrony zdrowia o znaczeniu ponadregionalnym - Poprawa dostępności i jakości leczenia specjalistycznego poprzez stworzenie Centrum Diagnostyki i Leczenia Żylnej Choroby Zakrzepowo Zatorowej w Szpitalu Dzieciątka Jezus</t>
  </si>
  <si>
    <t>POIS.12.02.00-00-065/08</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</si>
  <si>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</si>
  <si>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</si>
  <si>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</si>
  <si>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POIS.12.02.00-00-066/08</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</si>
  <si>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</si>
  <si>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</si>
  <si>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POIS.12.02.00-00-067/08</t>
  </si>
  <si>
    <t>XII.2. Inwestycje w infrastrukturę ochrony zdrowia o znaczeniu ponadregionalnym - Przebudowa pomieszczeń parteru budynku SPSK 1 PUM dla Klinik: Anestezjologii i Intensywnej Terapii oraz Otolaryngologii i Onkologii Laryngologicznej</t>
  </si>
  <si>
    <t>POIS.12.02.00-00-068/08</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</si>
  <si>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</si>
  <si>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</si>
  <si>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</si>
  <si>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</si>
  <si>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POIS.12.02.00-00-069/08</t>
  </si>
  <si>
    <t>XII.2. Inwestycje w infrastrukturę ochrony zdrowia o znaczeniu ponadregionalnym - Poprawa jakości usług medycznych poprzez zakup angiografu wraz z adaptacją pomieszczeń dla Wojskowego Instytutu Medycznego w Warszawie</t>
  </si>
  <si>
    <t>POIS.12.02.00-00-070/08</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</si>
  <si>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</si>
  <si>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</si>
  <si>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</si>
  <si>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</si>
  <si>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</si>
  <si>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POIS.12.02.00-00-071/08</t>
  </si>
  <si>
    <t>XII.2. Inwestycje w infrastrukturę ochrony zdrowia o znaczeniu ponadregionalnym - Zakup urządzeń medycznych dla potrzeb SPCSK w Katowicach w celu poprawy jakości lecznictwa wysokospecjalistycznego OAiIT.</t>
  </si>
  <si>
    <t>POIS.12.02.00-00-072/08</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</si>
  <si>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</si>
  <si>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</si>
  <si>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POIS.12.02.00-00-073/08</t>
  </si>
  <si>
    <t>XII.2. Inwestycje w infrastrukturę ochrony zdrowia o znaczeniu ponadregionalnym - Podniesienie jakości i dostępności świadczeń zdrowotnych poprzez wymianę aparatury medycznej i modernizację klinik Instytutu Reumatologii w Warszawie.</t>
  </si>
  <si>
    <t>POIS.12.02.00-00-076/08</t>
  </si>
  <si>
    <t>XII.2. Inwestycje w infrastrukturę ochrony zdrowia o znaczeniu ponadregionalnym - Podniesienie bezpieczeństwa diagnostyki obrazowej poprzez unowocześnienie aparatury medycznej w Zakładzie Radiologii USK w Białymstoku.</t>
  </si>
  <si>
    <t>POIS.12.02.00-00-077/08</t>
  </si>
  <si>
    <t>XII.2. Inwestycje w infrastrukturę ochrony zdrowia o znaczeniu ponadregionalnym - Zapewnienie standardów opieki medycznej na Bloku Operacyjnym i Oddziale Intensywnej Terapii USK w Białymstoku.</t>
  </si>
  <si>
    <t>POIiŚ.9.P.67</t>
  </si>
  <si>
    <t>1/2017</t>
  </si>
  <si>
    <t xml:space="preserve">* Wspierany jest jeden podmiot, który ma swoje oddziały/filie na terenie 16 województw. Do etapu 1 projektu włączono 5 baz LPR z czego jedna znajduje się na terenie województwa mazowieckiego, pozostałe w regionach słabiej rozwiniętych </t>
  </si>
  <si>
    <t>nd</t>
  </si>
  <si>
    <t>produktu</t>
  </si>
  <si>
    <t xml:space="preserve">Liczba obiektów dostosowanych do potrzeb osób z niepełnosprawnościami
</t>
  </si>
  <si>
    <t>EPC</t>
  </si>
  <si>
    <t>rezultatu</t>
  </si>
  <si>
    <t xml:space="preserve">Liczba nowo utworzonych miejsc pracy - pozostałe formy
</t>
  </si>
  <si>
    <t xml:space="preserve">Wzrost zatrudnienia we wspieranych podmiotach (innych niż przedsiębiorstwa)
</t>
  </si>
  <si>
    <t>11
79</t>
  </si>
  <si>
    <t xml:space="preserve">Liczba wspartych podmiotów leczniczych
</t>
  </si>
  <si>
    <t xml:space="preserve">Liczba wspartych podmiotów leczniczych udzielających świadczeń ratownictwa medycznego lub jednostek organizacyjnych szpitali wyspecjalizowanych w zakresie udzielania świadczeń niezbędnych dla ratownictwa medycznego*
</t>
  </si>
  <si>
    <t xml:space="preserve">1.  Przetarg „zaprojektuj i dostarcz” 
2. Wykonanie projektu przesuwnicy
3. Wykonanie prototypu przesuwnicy
4. Dostawa i montaż przesuwnicy do Lublina  - Świdnika oraz Olsztyna - Gryźliny
</t>
  </si>
  <si>
    <t>Zakup przesuwnicy pod śmigłowiec</t>
  </si>
  <si>
    <t xml:space="preserve">1. Wykonanie dokumentacji projektowo - kosztorysowej
2. Przetarg na wyłonienie wykonawcy robót budowlanych
3. Budowa bądź przedubowa / rozbudowa istniejących baz HEMS, w tym: 
3a. Olsztyn – Gryźliny: budowa bazy HEMS wraz z m.in. zagospodarowaniem terenu;  zakup wyposażenia medycznego, warsztatowego i informatycznego bazy,
3b. Lublin – Świdnik: budowa bazy HEMS wraz z m.in. zagospodarowaniem terenu; zakup wyposażenia medycznego, warsztatowego i informatycznego bazy.
3c. Gdańsk – zaprojektowanie i wybudowanie stacji paliw do tankowania śmigłowca.
3d. Sanok – zaprojektowanie i wybudowanie kontenerowego agregatu prądowego wraz z dostosowaniem istniejącej instalacji elektrycznej.
</t>
  </si>
  <si>
    <t>Budowa/ przebudowa/ rozbudowa bazy HEMS w Olsztynie – Gryźlinach, Lublinie – Świdniku, Gdańsku i Sanoku</t>
  </si>
  <si>
    <r>
      <t xml:space="preserve">Działania w projekcie </t>
    </r>
    <r>
      <rPr>
        <b/>
        <sz val="10"/>
        <color theme="1"/>
        <rFont val="Calibri"/>
        <family val="2"/>
        <charset val="238"/>
        <scheme val="minor"/>
      </rPr>
      <t>dla regionów słabiej rozwiniętych</t>
    </r>
  </si>
  <si>
    <t xml:space="preserve">1.  Przetarg „zaprojektuj i dostarcz” 
2. Wykonanie projektu przesuwnicy
3. Wykonanie prototypu przesuwnicy
4. Dostawa i montaż przesuwnicy
</t>
  </si>
  <si>
    <r>
      <t xml:space="preserve">1. Wykonanie dokumentacji projektowo - kosztorysowej
2. Przetarg na wyłonienie wykonawcy robót budowlanych
3. przebudowa/rozbudowa bazy HEMS wraz z zagospodarowaniem terenu; </t>
    </r>
    <r>
      <rPr>
        <sz val="10"/>
        <color theme="1"/>
        <rFont val="Calibri"/>
        <family val="2"/>
        <charset val="238"/>
        <scheme val="minor"/>
      </rPr>
      <t>zakup wyposażenia medycznego, warsztatowego i informatycznego bazy.</t>
    </r>
  </si>
  <si>
    <t>Budowa bazy w Płocku</t>
  </si>
  <si>
    <r>
      <t xml:space="preserve">Działania w projekcie </t>
    </r>
    <r>
      <rPr>
        <b/>
        <sz val="10"/>
        <color theme="1"/>
        <rFont val="Calibri"/>
        <family val="2"/>
        <charset val="238"/>
        <scheme val="minor"/>
      </rPr>
      <t>dla Mazowsza</t>
    </r>
  </si>
  <si>
    <t xml:space="preserve">* Projekt realizowany będzie na obszarze 5 województw – środki na wsparcie projektu będą pochodziły w 1/5 z koperty mazowieckiej a w 4/5 ze środków przeznaczonych dla kategorii regionów słabiej rozwiniętych </t>
  </si>
  <si>
    <t>Planowany koszt całkowity *
[PLN]</t>
  </si>
  <si>
    <r>
      <t>Źródła finansowania (</t>
    </r>
    <r>
      <rPr>
        <b/>
        <sz val="10"/>
        <color theme="1"/>
        <rFont val="Calibri"/>
        <family val="2"/>
        <charset val="238"/>
        <scheme val="minor"/>
      </rPr>
      <t>regiony słabiej rozwinięte</t>
    </r>
    <r>
      <rPr>
        <sz val="10"/>
        <color theme="1"/>
        <rFont val="Calibri"/>
        <family val="2"/>
        <charset val="238"/>
        <scheme val="minor"/>
      </rPr>
      <t>)</t>
    </r>
  </si>
  <si>
    <r>
      <t>Źródła finansowania (</t>
    </r>
    <r>
      <rPr>
        <b/>
        <sz val="10"/>
        <color theme="1"/>
        <rFont val="Calibri"/>
        <family val="2"/>
        <charset val="238"/>
        <scheme val="minor"/>
      </rPr>
      <t>region Mazowsza</t>
    </r>
    <r>
      <rPr>
        <sz val="10"/>
        <color theme="1"/>
        <rFont val="Calibri"/>
        <family val="2"/>
        <charset val="238"/>
        <scheme val="minor"/>
      </rPr>
      <t>)</t>
    </r>
  </si>
  <si>
    <t>2019.06</t>
  </si>
  <si>
    <r>
      <t xml:space="preserve">Projekt zgodny z rejonami operacyjnymi baz HEMS, przedstawionymi na mapie potrzeb zdrowotnych. Projekt realizowany będzie w następujących województwach/powiatach/gmianach:
1. Mazowieckie/płocki/Płock
2.  Pomorskie/gdański/Gdańsk
3.. Podkarpackie/sanocki/Sanok
4. Lubelskie/świdnicki/Świdnik
5. Warmińsko-mazurskie/olsztyński/Olsztyn
</t>
    </r>
    <r>
      <rPr>
        <i/>
        <sz val="10"/>
        <color theme="1"/>
        <rFont val="Calibri"/>
        <family val="2"/>
        <charset val="238"/>
        <scheme val="minor"/>
      </rPr>
      <t xml:space="preserve">
Projekt zgodny z Wojewódzkimi Planami Działań Systemu Państwowego Ratownictwa Medycznego. Lotnicze Pogotowie Ratunkowe realizować będzie projekt w województwach, które ujęły działalność jednostki w WPDSPRM. Ponieważ projekt realizowany jest dla baz dotychczas istniejących, każde województwo uwzględnia w swych opracowaniach Lotnicze zespoły ratownictwa medycznego na danym obszarze.</t>
    </r>
  </si>
  <si>
    <t>Celem głównym projektu jest zwiększenie dostępności do śmigłowcowej służby ratownictwa medycznego.  
Cele szczegółowe:
1.  Podwyższenie standardów oferowanych usług medycznych. 
2. Poprawa jakości świadczeń opieki medycznej (skrócenie czasu oczekiwania na pomoc lekarską, lepsza dostępność, kompleksowość  w zakresie ciągłości opieki medycznej).
3. Zapewnienie wysokiego poziomu bezpieczeństwa i komfortu transportowanych pacjentów.</t>
  </si>
  <si>
    <t xml:space="preserve">Wsparcie baz Lotniczego Pogotowia Ratunkowego (roboty budowlane, doposażenie) oraz wyposażenie śmigłowców ratowniczych w sprzęt umożliwiający loty w trudnych warunkach atmosferycznych i w nocy. Dotyczy baz LPR ujętych w WPDSPRM. </t>
  </si>
  <si>
    <r>
      <t xml:space="preserve">Cel zgodnie z </t>
    </r>
    <r>
      <rPr>
        <i/>
        <sz val="10"/>
        <color theme="1"/>
        <rFont val="Calibri"/>
        <family val="2"/>
        <charset val="238"/>
        <scheme val="minor"/>
      </rPr>
      <t>Policy Paper</t>
    </r>
  </si>
  <si>
    <t>n/d</t>
  </si>
  <si>
    <t xml:space="preserve">                                                                                                                                                                                                                                                                                                                                                                                                                                                                                                                                                                                                                                                                                                                                                                                                                                                                                                                                                                                           Działanie</t>
  </si>
  <si>
    <t xml:space="preserve">IX Wzmocnienie strategicznej infrastruktury ochrony zdrowia </t>
  </si>
  <si>
    <t xml:space="preserve">
1. 1419
2. 2261
3. 1817
4. 0617
5. 2862
</t>
  </si>
  <si>
    <t xml:space="preserve">
1. płocki
2. gdański
3. sanocki
4. świdnicki
5. olsztyński
</t>
  </si>
  <si>
    <t>m. Warszawa</t>
  </si>
  <si>
    <t>Lotnicze Pogotowie Ratunkowe
ul. Księżycowa 5
01-934 Warszawa</t>
  </si>
  <si>
    <t>Wsparcie baz Lotniczego Pogotowia Ratunkowego (roboty budowlane, doposażenie) - etap 1</t>
  </si>
  <si>
    <t>Przebudowa Izby Przyjęć i dostosowanie do SOR wraz z budową lądowiska w Szpitalu Powiatowym w Zambrowie</t>
  </si>
  <si>
    <t>Szpital Powiatowy w Zambrowie Sp z o.o., ul. Jana Pawła II 3, 18-300 Zambrów</t>
  </si>
  <si>
    <t>zambrowski</t>
  </si>
  <si>
    <t>20 14</t>
  </si>
  <si>
    <t>Działanie 9.1 Infrastruktura ratownictwa medycznego</t>
  </si>
  <si>
    <r>
      <t xml:space="preserve">Cel zgodnie z </t>
    </r>
    <r>
      <rPr>
        <i/>
        <sz val="10"/>
        <rFont val="Calibri"/>
        <family val="2"/>
        <charset val="238"/>
        <scheme val="minor"/>
      </rPr>
      <t>Policy Paper</t>
    </r>
  </si>
  <si>
    <t>Utworzenie nowych szpitalnych oddziałów ratunkowych powstałych od podstaw lub na bazie istniejacych izb przyjęc ze szczególnym uwzględnieniem stanowisk wstepnej intensywnej terapii ( roboty budowlane, doposażenie). W przypadku, kiedy w celu osiągnięcia pełnej funkcjonalności SOR niezbedne jest przeprowadzenie prac w zakresie budowy/remontu całodobowego lądowiska lub lotniska dla śmigłówców, prace te muszą zostac ujete w zakresie rzeczowym projektu dotyczacego utworzenia SOR. Dotyczy SOR wpisanych do WPDSPRM jako planowane.</t>
  </si>
  <si>
    <t>Szpital Powiatowy w Zambrowie został zarekomendowany przez Wojewodę Podlaskiego jako istotny z punktu widzenia wojewódzkiego planu działania. Placówka w sposób oczywisty wpisuje się też w potrzeby powiatu jak i województwa, bowiem Zambrów leży na trasach trzech dróg krajowych: DK8, DK63 oraz DK66. Przez Zambrów przebiega także droga wojewódzka nr 679.W Polsce w 2013r. na autostradach, których długość wynosi 1069,5 km doszło do 289 wypadków, w wyniku, których 40 osób poniosło śmierć, a 414 zostało rannych. Podobna tendencja istnieje na drogach ekspresowych. Najwięcej wypadków zanotowano na drodze DK7, a następnie drogach: DK8 (S8) i DK1. W 2013r. zambrowscy policjanci odnotowali 374 zdarzenia drogowe. Z tego 22 to wypadki, w których zginęło aż 10 osób, a 36 zostało rannych. Pozostałe zdarzenia zgłoszone w ciągu całego 2013 roku policji(352) to kolizje drogowe. Jak co roku najwięcej wypadków miało miejsce na drodze krajowej nr 8. W 2013 roku było ich 8. Śmierć w tych wypadkach poniosło 5 osób, a 19 zostało rannych. Placówka w sposób oczywisty wpisuje się w potrzeby powiatu jak i całego województwa, bowiem najbliższe SOR z lądowiskiem w ciągu drogi S8 to Białystok (68 km) i Wyszków (71 km). Najbliższy istniejący SOR – Szpital Wojewódzki w Łomży 31 km przez obwodnicę Zambrowa (najszybsza droga). Przebudowa i dostosowanie SOR wraz z lądowiskiem będzie przedsięwzięciem umożliwiającym zapewnienie szybkiej obsługi medycznej również ofiarom wypadków. Szpital ma możliwości techniczne ( nowoczesny blok operacyjny, OiT,TK,MR,USG) oraz wykwalifikowana kadrę medyczną w zakresie chirurgii, ortopedii, chorób dziecięcych, ginekologiczną i anestezjologiczną. W związku z tym jest w stanie udzielić niezbędnych usług w wielu stanach chorobowych oraz przeprowadzić szybka diagnostykę niezbędną w celu podjęcia decyzji o kierunkach przyszłego leczenia i wytypowania szpitala właściwego do przekazania chorego. Szpital współdziała z placówkami dokonującymi transplantacji organów( są dokonywane pobrania organów). Podmiot wpisany jest do Wojewódzkiego Planu Działania Systemu Państwowe Ratownictwo Medyczne dla województwa podlaskiego (Aktualizacja nr 7 z dnia 11 sierpnia 2016 r., str. 2).</t>
  </si>
  <si>
    <t>Realizacja projektu wpisuje się w cele następujacych dokumentów strategicznych:
Krajowe Ramy Strategiczne. Policy Paper dla ochrony zdrowia 2014-2020;
Strategia Sprawne Państwo 2020
Strategia Rozwoju Kraju 2020
Placówka wpisuje się też w potrzeby powiatu jak i województwa, bowiem odległość do kolejnego Szpitalnego Oddziału Ratunkowego wynosi co najmniej 30 km (Zambrów- Łomża- 31km przez obwodnicę; Zambrów -Białystok 68 km). Oznacza to że zakres planowanych do wykonywania świadczeń medycznych nie będzie niepotrzebnie dublowany. Projekt jest zgodny z Ogólnokrajową mapą potrzeb zdrowotnych w zakresie ratownictwa medycznego i Wojewódzkim Planem Działania Systemu Państwowe Ratownictwo Medyczne dla województwa podlaskiego (Aktualizacja nr 7 z dnia 11 sierpnia 2016 r., str. 2).</t>
  </si>
  <si>
    <t xml:space="preserve">Dzięki wprowadzeniu nowych procedur diagnostycznych i leczniczych opieka nad pacjentem będzie miała charakter bardziej kompleksowy, a badania będą mogły być wykonywane we własnym zakresie. Tak świadczone usługi wraz z uwzględnieniem wzrostu efektywności i ergonomii nowowybudowanych pomieszczeń i planowanego do zakupu sprzętu zapewnią wyższą stopę zwrotu z prowadzonej działalności. Zgodnie z ww. informacjami dzięki przewidywanemu uzyskaniu kontraktu z NFZ na wykonywanie działalności leczniczej w zakresie SOR przychody osiągane w ramach realziacji projektu wpłyna na poprawę kondycji finansowej szpitala.       
</t>
  </si>
  <si>
    <t xml:space="preserve">Zapewnienie obywatelom powiatu zambrowskiego  i podróżującym dostępu do profesjonalnej i natychmiastowej pomocy w ramach Szpitalnego Oddziału Ratunkowego.       
</t>
  </si>
  <si>
    <t xml:space="preserve">Planowany do realizacji Projekt „Przebudowa i dostosowanie SOR wraz z lądowiskiem dla Szpitala Powiatowego w Zambrowie " jest kompleksowym rozwiązaniem pozwalającym na realizację celu, jakim jest zapewnienie obywatelom powiatu zambrowskiego dostępu do profesjonalnej i natychmiastowej pomocy w ramach Szpitalnego Oddziału Ratunkowego. Realizacja polegać będzie na wykonaniu następujących działań:
Remont i wyposażenie części diagnostyczno-konsultacyjnej SOR-u
Budowa lądowiska LPR wraz z drogą dojazdową
Nabycie wyposażenia i sprzętu medycznego.
Realizacja Projektu w przedmiotowym zakresie pozwoli na:
-  ograniczenie regionalnych dysproporcji w infrastrukturze zdrowotnej,
- podniesienie standardu wyposażenia, a tym samym poprawa standardu jakości usług medycznych,
- rozszerzenie świadczonych usług poprzez zakup dotychczas nieposiadanego sprzętu medycznego,
- zapewnienie szybkiej, profesjonalnej i kompleksowej opieki w sytuacjach zagrożenia życia, dla mieszkańców powiatu i innych potrzebujących,
- utworzenie szpitalnego oddziału ratunkowego.
W rezultacie Projekt umożliwi:
- zwiększenie liczby badań specjalistycznych wykonanych przy użyciu nowego sprzętu medycznego,
- zwiększenie liczby wykonanych operacji i/lub zabiegów
</t>
  </si>
  <si>
    <t xml:space="preserve">Placówka wpisuje się w potrzeby z zakresu opieki medycznej powiatu jak i województwa, a co za tym idzie w mapę potrzeb zdrowotnych w zakresie lecznictwa szitalnego  dla województwa podlaskiego. Projekt jest zgodny z Ogólnokrajową mapą potrzeb zdrowotnych w zakresie ratownictwa medycznego i Wojewódzkim Planem Działania Systemu Państwowe Ratownictwo Medyczne dla województwa podlaskiego (Aktualizacja nr 7 z dnia 11 sierpnia 2016 r., str. 2).
</t>
  </si>
  <si>
    <t>09.2017</t>
  </si>
  <si>
    <t>12.2018</t>
  </si>
  <si>
    <t>04.2017</t>
  </si>
  <si>
    <t>Prace budowlane budynek SOR</t>
  </si>
  <si>
    <t xml:space="preserve">Wyłonienie zgodnie z ustawą Pzp wykonawcy zadania. Przebudowa i remont części konsultaltacyjno-diagnostycznej. </t>
  </si>
  <si>
    <t>Prace budowlane lądowisko</t>
  </si>
  <si>
    <t>Wyłonienie zgodnie z ustawą Pzp wykonawcy zadania. Wykonanie prac budowlanych zgodnie z projektem budowlanym</t>
  </si>
  <si>
    <t>Zakup sprzetu</t>
  </si>
  <si>
    <t>Dostawa specjalistycznego sprzętu medycznego niezbędnego dla właściwego funkcjonowania SOR zgodnie ze stosownymi przepisami. Szczegółowe zestawienie ujęto w załączniku: zestawienie rzeczowe</t>
  </si>
  <si>
    <t>rezultat</t>
  </si>
  <si>
    <t>produkt</t>
  </si>
  <si>
    <t>Liczba wspartych podmiotów leczniczych udzielających świadczeń ratownictwa medycznego lub jednostek organizacyjnych szpitali wyspecjalizowanych w zakresie udzielania świadczeń niezbędnych dla ratownictwa medycznego</t>
  </si>
  <si>
    <t>PLN</t>
  </si>
  <si>
    <t>POIiŚ.9.P.68</t>
  </si>
  <si>
    <t>Wsparcie baz Lotniczego Pogotowia Ratunkowego (roboty budowlane, doposażenie) - etap 2</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</si>
  <si>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</si>
  <si>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</si>
  <si>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</si>
  <si>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</si>
  <si>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</si>
  <si>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</si>
  <si>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</si>
  <si>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POIS.09.01.00-00-0007/16</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</si>
  <si>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</si>
  <si>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</si>
  <si>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</si>
  <si>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</si>
  <si>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</si>
  <si>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Żeromskiego 28</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</si>
  <si>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</si>
  <si>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</si>
  <si>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</si>
  <si>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</si>
  <si>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</si>
  <si>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</si>
  <si>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</si>
  <si>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</si>
  <si>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</si>
  <si>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POIS.09.01.00-00-0013/16</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</si>
  <si>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</si>
  <si>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</si>
  <si>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</si>
  <si>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</si>
  <si>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Poprawa efektywności działania systemu PRM na Mazowszu dzięki wzmocnieniu infrastruktury SOR w Szpitalu Bielańskim w Warszawie.</t>
  </si>
  <si>
    <t>SZPITAL BIELAŃSKI IM.KS. JERZEGO POPIEŁUSZKI SPZOZ W WARSZAWIE</t>
  </si>
  <si>
    <t>SAMODZIELNY PUBLICZNY SZPITAL WOJEWÓDZKI IM. PAPIEŻA JANA PAWŁA II W ZAMOŚCIU</t>
  </si>
  <si>
    <t>SAMODZIELNY PUBLICZNY ZAKŁAD OPIEKI ZDROWOTNEJ W WIELUNIU</t>
  </si>
  <si>
    <t>ŁÓDZKIE</t>
  </si>
  <si>
    <t>POIS.09.01.00-00-0021/16</t>
  </si>
  <si>
    <t>Rozbudowa Szpitalnego Oddziału Ratunkowego w Miejskim Szpitalu Zespolonym w Częstochowie</t>
  </si>
  <si>
    <t>SAMODZIELNY PUBLICZNY ZAKŁAD OPIEKI ZDROWOTNEJ MIEJSKI SZPITAL ZESPOLONY W CZĘSTOCHOWIE</t>
  </si>
  <si>
    <t>ŚLĄSKIE</t>
  </si>
  <si>
    <t>Częstochowa</t>
  </si>
  <si>
    <t>42-200</t>
  </si>
  <si>
    <t>Mirowska 15</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</si>
  <si>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</si>
  <si>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Poprawa jakości świadczonych usług i bezpieczeństwa pacjentów poprzez zakup wyrobów medycznych do Szpitalnego Oddziału Ratunkowego w ZOZ Bolesławiec.</t>
  </si>
  <si>
    <t>ZESPÓŁ OPIEKI ZDROWOTNEJ W BOLESŁAWCU</t>
  </si>
  <si>
    <t>DOLNOŚLĄSKIE</t>
  </si>
  <si>
    <t>ZESPÓŁ ZAKŁADÓW OPIEKI ZDROWOTNEJ W OSTROWIE WIELKOPOLSKIM</t>
  </si>
  <si>
    <t>WIELKOPOLSKIE</t>
  </si>
  <si>
    <t>Bolesława Limanowskiego 20/22</t>
  </si>
  <si>
    <t>POIS.09.01.00-00-0027/16</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</si>
  <si>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</si>
  <si>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</si>
  <si>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</si>
  <si>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</si>
  <si>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</si>
  <si>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Stanisława Staszica 4</t>
  </si>
  <si>
    <t>Przebudowa i rozbudowa SOR, budowa lądowiska wyniesionego.</t>
  </si>
  <si>
    <t>SPECJALISTYCZNE CENTRUM MEDYCZNE SPÓŁKA AKCYJNA W POLANICY-ZDRÓJ</t>
  </si>
  <si>
    <t>POIS.09.01.00-00-0030/16</t>
  </si>
  <si>
    <t>Adaptacja pomieszczeń - wydzielenie strefy zielonej oraz zakup wyposażenia w szpitalnym oddziale ratunkowym w Centralnym Szpitalu Klinicznym MSW w Warszawie w celu poprawy bezpieczeństwa zdrowotnego pacjentów.</t>
  </si>
  <si>
    <t>SZPITAL WOJEWÓDZKI IM. KARDYNAŁA STEFANA WYSZYŃSKIEGO W ŁOMŻY</t>
  </si>
  <si>
    <t>PODLASKIE</t>
  </si>
  <si>
    <t>Budowa i wyposażenie pawilonu szpitalnego oddziału ratunkowego w Ostrowcu Świętokrzyskim oraz utworzenie lądowiska dla helikopterów w celu poprawy funkcjonowania systemu ratownictwa medycznego</t>
  </si>
  <si>
    <t>ZESPÓŁ OPIEKI ZDROWOTNEJ W OSTROWCU ŚWIĘTOKRZYSKIM</t>
  </si>
  <si>
    <t>WOJEWÓDZKI SZPITAL ZESPOLONY W PŁOCKU</t>
  </si>
  <si>
    <t>Poprawa jakości świadczeń opieki zdrowotnej w Szpitalnym Oddziale Ratunkowym Mazowieckiego Szpitala Wojewódzkiego w Siedlcach Sp. z o.o.</t>
  </si>
  <si>
    <t>MAZOWIECKI SZPITAL WOJEWÓDZKI W SIEDLCACH SP. Z O.O.</t>
  </si>
  <si>
    <t>POIS.09.01.00-00-0037/16</t>
  </si>
  <si>
    <t>Międzychód (miasto)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</si>
  <si>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</si>
  <si>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</si>
  <si>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</si>
  <si>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</si>
  <si>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POIS.09.01.00-00-0045/16</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</si>
  <si>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</si>
  <si>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</si>
  <si>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</si>
  <si>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POIS.09.01.00-00-0048/16</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</si>
  <si>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</si>
  <si>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</si>
  <si>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</si>
  <si>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 xml:space="preserve">Projekt zakłada: a. budowę lądowiska wyniesionego dla śmigłowców ratunkowych wraz z niezbędna infrastrukturą (koszt całkowity: 4.881.360,24 PLN; wydatki kwalifikowalne: 4.000.000,00 PLN) b. zakup wyposażenia (wydatek kwalifikowalny: 3.210.000,00 PLN) c. wykonanie dokumentacji projektowej (wydatek kwalifikowalny: 68.326,50 PLN) d. działania informacyjno-promocyjne (wydatek kwalifikowalny: 7.000,00 PLN)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3.210.000,00 PLN c. Liczba wybudowanych lotnisk/lądowisk dla śmigłowców: 1 d. Powierzchnia płyty wybudowanego lądowiska: 573,4 m2 e. Wzrost wielkości liczby stanowisk intensywnej terapii w SOR: 1 </t>
  </si>
  <si>
    <t>POIS.09.01.00-00-0049/16</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</si>
  <si>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</si>
  <si>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</si>
  <si>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Lwowska 178a</t>
  </si>
  <si>
    <t xml:space="preserve">Zakres przedmiotowy projektu: 1) Roboty budowlane w obrębie SOR, 2) Przebudowa istniejącego lądowiska śmigłowców ratunkowych, 3) Zakup wyposażenia SOR. </t>
  </si>
  <si>
    <t>POIS.09.01.00-00-0050/16</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</si>
  <si>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</si>
  <si>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</si>
  <si>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</si>
  <si>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</si>
  <si>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</si>
  <si>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</si>
  <si>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</si>
  <si>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</si>
  <si>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POIS.09.01.00-00-0060/16</t>
  </si>
  <si>
    <t>Dostosowanie infrastruktury ratownictwa medycznego SOR w SPZOZ w Kraśniku</t>
  </si>
  <si>
    <t xml:space="preserve">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</si>
  <si>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</si>
  <si>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SZPITAL WOJEWÓDZKI W POZNANIU</t>
  </si>
  <si>
    <t>Wsparcie Szpitalnego Oddziału Ratunkowego SP ZOZ w Garwolinie poprzez doposażenie w sprzęt medyczny w celu zwiększenia bezpieczeństwa zdrowotnego.</t>
  </si>
  <si>
    <t>SAMODZIELNY PUBLICZNY ZAKŁAD OPIEKI ZDROWOTNEJ W GARWOLINIE</t>
  </si>
  <si>
    <t>POIS.09.01.00-00-0065/16</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</si>
  <si>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</si>
  <si>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</si>
  <si>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</si>
  <si>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</si>
  <si>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</si>
  <si>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</si>
  <si>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POIS.09.01.00-00-0066/16</t>
  </si>
  <si>
    <t>Modernizacja Szpitalnego Oddziału Ratunkowego WS SP ZOZ w Zgorzelcu poprzez wykonanie niezbędnych inwestycji infrastrukturalnych</t>
  </si>
  <si>
    <t>WIELOSPECJALISTYCZNY SZPITAL - SAMODZIELNY PUBLICZNY ZESPÓŁ OPIEKI ZDROWOTNEJ W ZGORZELCU</t>
  </si>
  <si>
    <t>Lubańska 11-12</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</si>
  <si>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(20.000,00 PLN) oraz zarządzanie projektem (120.000,00 PLN).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20000/rok nakłady inwestycyjne na zakup aparatury medycznej: 3.203.557,44 PLN. </t>
  </si>
  <si>
    <t>SZPITAL SPECJALISTYCZNY IM. F. CEYNOWY SP. Z O.O. W WEJHEROWIE</t>
  </si>
  <si>
    <t>POMORSKIE</t>
  </si>
  <si>
    <t>Wzrost jakości oraz skuteczności działań Specjalistycznego Szpitala im. prof. A. Sokołowskiego w Szczecinie-Zdunowie w zakresie ratownictwa medycznego.</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</si>
  <si>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</si>
  <si>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</si>
  <si>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</si>
  <si>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</si>
  <si>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</si>
  <si>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</si>
  <si>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</si>
  <si>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POIS.09.01.00-00-0076/16</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</si>
  <si>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</si>
  <si>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</si>
  <si>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</si>
  <si>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</si>
  <si>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</si>
  <si>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</si>
  <si>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POIS.09.01.00-00-0079/16</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</si>
  <si>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</si>
  <si>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</si>
  <si>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</si>
  <si>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</si>
  <si>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</si>
  <si>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</si>
  <si>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</si>
  <si>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</si>
  <si>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</si>
  <si>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</si>
  <si>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</si>
  <si>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</si>
  <si>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</si>
  <si>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</si>
  <si>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</si>
  <si>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POIS.09.01.00-00-0099/16</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</si>
  <si>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</si>
  <si>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</si>
  <si>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</si>
  <si>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</si>
  <si>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</si>
  <si>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Rozwój zaplecza medycyny ratunkowej w Szpitalu Specjalistycznym im.Ludwika Rydygiera w Krakowie poprzez doposażenie Szpitalnego Oddziału Ratunkowego</t>
  </si>
  <si>
    <t>SZPITAL SPECJALISTYCZNY IM. LUDWIKA RYDYGIERA W KRAKOWIE</t>
  </si>
  <si>
    <t>POIS.09.01.00-00-0101/16</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</si>
  <si>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</si>
  <si>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</si>
  <si>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</si>
  <si>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</si>
  <si>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</si>
  <si>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</si>
  <si>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NOWY SZPITAL SP. Z O.O.</t>
  </si>
  <si>
    <t>Mazowiecka 13B/6</t>
  </si>
  <si>
    <t>POIS.09.01.00-00-0103/16</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</si>
  <si>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</si>
  <si>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</si>
  <si>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</si>
  <si>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</si>
  <si>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</si>
  <si>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</si>
  <si>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POIS.09.01.00-00-0104/16</t>
  </si>
  <si>
    <t>Doposażenie Centrum Urazowego w Gdańsku w aparaturę medyczną</t>
  </si>
  <si>
    <t>UNIWERSYTECKIE CENTRUM KLINICZNE</t>
  </si>
  <si>
    <t>Dębinki 7</t>
  </si>
  <si>
    <t>Zakres inwestycji obejmuje zakup sprzętu w postaci: tromboelastromet 1 szt., kardiomonitor – 2 szt., system schładzania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t>
  </si>
  <si>
    <t>POIS.09.01.00-00-0105/16</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</si>
  <si>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</si>
  <si>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</si>
  <si>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</si>
  <si>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W ramach projektu zrealizowane zostaną następujące zadania: 1. przygotowanie studium wykonalności 2. zakup angiografu informacja i promocja</t>
  </si>
  <si>
    <t>POIS.09.01.00-00-0106/16</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</si>
  <si>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</si>
  <si>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</si>
  <si>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</si>
  <si>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</si>
  <si>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POIS.09.01.00-00-0108/16</t>
  </si>
  <si>
    <t>Doposażenie Centrum Urazowego Uniwersyteckiego Szpitala Klinicznego w Białymstoku</t>
  </si>
  <si>
    <t>UNIWERSYTECKI SZPITAL KLINICZNY W BIAŁYMSTOKU</t>
  </si>
  <si>
    <t xml:space="preserve"> 24A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</si>
  <si>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</si>
  <si>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POIS.09.01.00-00-0110/16</t>
  </si>
  <si>
    <t>Zakup i wdrożenie technologii NVG oraz modernizacja śmigłowców EC 135 z wersji P2+ do wersji P3</t>
  </si>
  <si>
    <t>SAMODZIELNY PUBLICZNY ZAKŁAD OPIEKI ZDROWOTNEJ LOTNICZE POGOTOWIE RATUNKOWE</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</si>
  <si>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</si>
  <si>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</si>
  <si>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POIS.09.02.00-00-0001/16</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</si>
  <si>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</si>
  <si>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</si>
  <si>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</si>
  <si>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</si>
  <si>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Narzędzie 6</t>
  </si>
  <si>
    <t xml:space="preserve">Narzędzie 11 </t>
  </si>
  <si>
    <t>PLAN DZIAŁAŃ MINISTERSTWA ZDROWIA
W SEKTORZE ZDROWIA NA ROK 2017</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</si>
  <si>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</si>
  <si>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</si>
  <si>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</si>
  <si>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</si>
  <si>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</si>
  <si>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</si>
  <si>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</si>
  <si>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</si>
  <si>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</si>
  <si>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</si>
  <si>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</si>
  <si>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</si>
  <si>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t>
  </si>
  <si>
    <t>POZOSTAŁE KRYTERIA PROPONOWANE PRZEZ IZ/IP</t>
  </si>
  <si>
    <t>Uwagi</t>
  </si>
  <si>
    <t>Wniosek złożony w terminie</t>
  </si>
  <si>
    <t>horyzontalne formalne
(kryterium nr 1) - kryterium dostępu</t>
  </si>
  <si>
    <t>Datę złożenia wniosku dla projektów wybieranych w trybie pozakonkursowym określa IP/IW indywidualnie dla każdego projektu w wezwaniu do złożenia wniosku o dofinansowanie (o którym mowa w art. 48 ust 1 ustawy wdrożeniowej).</t>
  </si>
  <si>
    <t>Wniosek sporządzono na obowiązującym formularzu.</t>
  </si>
  <si>
    <t>horyzontalne formalne
(kryterium nr 2) - kryterium dostępu</t>
  </si>
  <si>
    <t>Formularz wniosku dostępny jest na stronach internetowych instytucji organizujących nabór wniosków, do których odwołanie zawiera się w ogłoszeniu o naborze projektów lub w wezwaniu do złożenia wniosku o dofinansowanie. Formularz dotyczący projektów pomocy technicznej dystrybuowany będzie indywidualnie do potencjalnych beneficjentów (wnioskodawców).</t>
  </si>
  <si>
    <t>Wniosek wypełniony jest w języku polskim.</t>
  </si>
  <si>
    <t>horyzontalne formalne
(kryterium nr 3) - kryterium dostępu</t>
  </si>
  <si>
    <t>Informacje w treści wniosku spełniają wymogi ustawy z dnia 7 października 1999 r. o języku polskim.
Tytuł i opis projektu w jasny i nie budzący wątpliwości sposób powinien obrazować faktyczne zadanie lub realizację pewnego etapu większego przedsięwzięcia, które zostanie w określonych ramach zrealizowane.</t>
  </si>
  <si>
    <t>Zgodność z realizacją zasady n+3</t>
  </si>
  <si>
    <t>horyzontalne formalne
(kryterium nr 4) - kryterium dostępu</t>
  </si>
  <si>
    <t>W ramach kryterium ocenie podlega czy harmonogram realizacji projektu nie narusza zasady n+3 w zakresie kwalifikowalności wydatków.</t>
  </si>
  <si>
    <t>Kompletność dokumentacji aplikacyjnej: wniosku i załączników.</t>
  </si>
  <si>
    <t>horyzontalne formalne
(kryterium nr 5) - kryterium dostępu</t>
  </si>
  <si>
    <t>Rodzaj załączników do wniosku o dofinansowanie i zakres informacji wymaganych w dokumentacji
aplikacyjnej dla projektów wybieranych:
• w trybie konkursowym zawarty jest w ogłoszeniu o konkursie.
• w trybie pozakonkursowym określa instytucja przyjmująca wniosek.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
Załączniki do wniosku są ważne i zgodne z odpowiednimi polskimi oraz unijnymi przepisami, szczególnie jeśli chodzi o przepisy o ochronie środowiska, przepisy ustawy z dnia 27 marca 2003 r. o planowaniu i zagospodarowaniu przestrzennym, ustawy z 7 lipca 1994 r. Prawo budowlane.</t>
  </si>
  <si>
    <t>Zgodność z Programem Operacyjnym Infrastruktura i Środowisko, „Szczegółowym opisem osi priorytetowych POIiŚ” oraz regulaminem konkursu (w przypadku projektów wybieranych w trybie konkursowym).</t>
  </si>
  <si>
    <t>horyzontalne formalne
(kryterium nr 6) - kryterium dostępu</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</si>
  <si>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</si>
  <si>
    <t>Wnioskodawca nie podlega wykluczeniu z ubiegania się o dofinansowanie.</t>
  </si>
  <si>
    <t>horyzontalne formalne
(kryterium nr 7) - kryterium dostępu</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</si>
  <si>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t>
  </si>
  <si>
    <t>Wnioskodawca nie jest przedsiębiorstwem w trudnej sytuacji w rozumieniu unijnych przepisów dotyczących pomocy państwa (jeśli dotyczy)</t>
  </si>
  <si>
    <t>horyzontalne formalne
(kryterium nr 8) - kryterium dostępu</t>
  </si>
  <si>
    <t>Czy wnioskodawca nie jest przedsiębiorstwem w trudnej sytuacji w rozumieniu Komunikatu Komisji Wytyczne dotyczące pomocy państwa na ratowanie i restrukturyzację przedsiębiorstw niefinansowych znajdujących się w trudnej sytuacji (Dz. Urz. UE 2014 C 249/01)?</t>
  </si>
  <si>
    <t>Projekt nie został zakończony przed złożeniem dokumentacji aplikacyjnej</t>
  </si>
  <si>
    <t>horyzontalne formalne
(kryterium nr 9) - kryterium dostępu</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</si>
  <si>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t>
  </si>
  <si>
    <t>Projekt nie został usunięty wcześniej z wykazu projektów zidentyfikowanych, stanowiących zał. nr 5 do SZOOP</t>
  </si>
  <si>
    <t>horyzontalne formalne
(kryterium nr 10) - kryterium dostępu</t>
  </si>
  <si>
    <t>Zgodnie z wytycznymi horyzontalnymi w zakresie system wyboru projektów, w przypadku projektów w trybie pozakonkursowym, nie ma możliwości wyboru do dofinansowania w trybie pozakonkursowym projektu, który został usunięty wcześniej z wykazu projektów zidentyfikowanych.</t>
  </si>
  <si>
    <t>Brak podwójnego finansowania</t>
  </si>
  <si>
    <t>horyzontalne formalne
(kryterium nr 11) - kryterium dostępu</t>
  </si>
  <si>
    <t>W ramach tego kryterium weryfikowane będzie, czy beneficjent przedłożył jako załącznik do wniosku o dofinansowanie oświadczenie o braku podwójnego finansowania, wynikające z „Wytycznych w zakresie kwalifikowalności wydatków w ramach Europejskiego Funduszu Rozwoju Regionalnego, Europejskiego Funduszu Społecznego oraz Funduszu Spójności na lata 2014-2020”.</t>
  </si>
  <si>
    <t>horyzontalne merytoryczne II stopnia
(kryterium nr 1) - kryterium dostępu</t>
  </si>
  <si>
    <t>Zakres wymaganych załączników projektów konkursowych zawarty jest w ogłoszeniu o konkursie. W przypadku projektów wybieranych w trybie pozakonkursowym zestawienie wymaganych dokumentów określa instytucja przyjmująca wniosek. W ramach kryterium oceniana będzie również zgodność zapisów wniosku z wymogami instrukcji do wypełnienia formularza wniosku o dofinansowanie.
Aktualna instrukcja do wypełnienia wniosku jest dostępna wraz z regulaminem konkursu bądź wskazana przez właściwą instytucje (dla projektów wybieranych w trybie pozakonkursowym).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t>
  </si>
  <si>
    <t>Spójność informacji zawartych we wniosku, załącznikach do wniosku.</t>
  </si>
  <si>
    <t>horyzontalne merytoryczne II stopnia
(kryterium nr 1.1.) - kryterium dostępu</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</si>
  <si>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</si>
  <si>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Poprawność analizy finansowej i ekonomicznej</t>
  </si>
  <si>
    <t>horyzontalne merytoryczne II stopnia
(kryterium nr 2) - kryterium dostępu</t>
  </si>
  <si>
    <t>Sprawdzana jest zgodność z Wytycznymi w zakresie zagadnień związanych z przygotowaniemprojektów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t>
  </si>
  <si>
    <t>Poprawność identyfikacji i przypisania wydatków projektu z punktu widzenia ich kwalifikowalności</t>
  </si>
  <si>
    <t>horyzontalne merytoryczne II stopnia
(kryterium nr 3) - kryterium dostępu</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</si>
  <si>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kwalifikowania wydatków …”. Ponadto weryfikowany jest sposób opisu wydatków kwalifikowalnych pod kątem uzasadnienia włączenia do wydatków kwalifikowalnych tych wydatków, dla których, zgodnie z Wytycznymi6, warunkiem koniecznym dla ich uznania za kwalifikowalne jest ich wskazanie we wniosku o dofinansowanie i w umowie o dofinansowanie.</t>
  </si>
  <si>
    <t>Gotowość techniczna projektu do realizacji na poziomie wymaganym dla danego priorytetu/działania POIiŚ</t>
  </si>
  <si>
    <t>horyzontalne merytoryczne II stopnia
(kryterium nr 4) - kryterium dostępu</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</si>
  <si>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wniosekpośrednicząca.</t>
  </si>
  <si>
    <t>Gotowość organizacyjno-instytucjonalna projektu w obszarze zawierania umów.</t>
  </si>
  <si>
    <t>horyzontalne merytoryczne II stopnia
(kryterium nr 5) - kryterium dostępu</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</si>
  <si>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kwalifikowania wydatków w ramach POIiŚ 2014-2020”7.
Kryterium spełnione jest w przypadku, gdy potencjalny beneficjent (wnioskodawca) przedstawi procedury (własne i podmiotów, o których mowa w zdaniu pierwszym) wymagane zgodnie z kryterium, które są zgodne z zasadami obowiązującymi w POIiŚ.</t>
  </si>
  <si>
    <t>Wykonalność finansowa projektu</t>
  </si>
  <si>
    <t>horyzontalne merytoryczne II stopnia
(kryterium nr 6) - kryterium dostępu</t>
  </si>
  <si>
    <t>Sytuacja finansowa potencjalnego beneficjenta/operatora (wnioskodawcy) nie zagraża realizacji i utrzymaniu rezultatów projektu, potwierdzone, wiarygodne źródła współfinansowania projektu co najmniej w okresie trwałości projektu.</t>
  </si>
  <si>
    <t>Pomoc publiczna</t>
  </si>
  <si>
    <t>horyzontalne merytoryczne II stopnia
(kryterium nr 7) - kryterium dostępu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</si>
  <si>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t>
  </si>
  <si>
    <t>Zgodność projektu z wymaganiami prawa dotyczącego ochrony środowiska.</t>
  </si>
  <si>
    <t>horyzontalne merytoryczne II stopnia
(kryterium nr 8) - kryterium dostępu</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</si>
  <si>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2013 r. poz. 1235 z późn.zm);
• ustawą z dnia 27 kwietnia 2001 r. Prawo ochrony środowiska (t.j. Dz.U. z 2013 r. poz. 1232 z poźn.zm);
• ustawą z dnia 16 kwietnia 2004 r. o ochronie przyrody (t.j. Dz.U. z 2013 r. poz. 627 z późn.zm);
• ustawą z dnia 18 lipca 2001 r. Prawo wodne (t.j. Dz.U. z 2012 r. poz. 145 z późn.zm).
Weryfikacji podlega pełna dokumentacja, zgodnie z Wytycznymi w zakresie postępowania w sprawie oceny oddziaływania na środowisko dla przedsięwzięć współfinansowanych z krajowych lub regionalnych programów operacyjnych.</t>
  </si>
  <si>
    <t>Trwałość projektu</t>
  </si>
  <si>
    <t>horyzontalne merytoryczne II stopnia
(kryterium nr 9) - kryterium dostępu</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</si>
  <si>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t>
  </si>
  <si>
    <t>Zasada zrównoważonego rozwoju</t>
  </si>
  <si>
    <t>horyzontalne merytoryczne II stopnia
(kryterium nr 11) - kryterium dostępu</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</si>
  <si>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t>
  </si>
  <si>
    <t>Zdolność do adaptacji do zmian klimatu i reagowania na ryzyko powodziowe (jeśli dotyczy)</t>
  </si>
  <si>
    <t>horyzontalne merytoryczne II stopnia
(kryterium nr 12) - kryterium dostępu</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</si>
  <si>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t>
  </si>
  <si>
    <t>Klauzula delokalizacyjna (jeśli dotyczy)</t>
  </si>
  <si>
    <t>horyzontalne merytoryczne II stopnia
(kryterium nr 13) - kryterium dostępu</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</si>
  <si>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t>
  </si>
  <si>
    <t>KRYTERIA WYBORU PROJEKTÓW - Działanie 9.1  kryteria dodatkowe formalne</t>
  </si>
  <si>
    <t xml:space="preserve">Efektywność kosztowa projektu </t>
  </si>
  <si>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t>
  </si>
  <si>
    <t>KRYTERIA WYBORU PROJEKTÓW - Działanie 9.1 kryteria merytoryczne I stopnia</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</si>
  <si>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</si>
  <si>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</si>
  <si>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Posiadanie przez podmiot leczniczy akredytacji wydanej na podstawie ustawy z dnia 6 listopada 2008 r. o akredytacji w ochronie zdrowia (dalej: akredytacji) lub jest w okresie przygotowawczym do przeprowadzenia wizyty akredytacyjnej  lub posiada certyfikat normy EN 15224 – Usługi Ochrony Zdrowia – System Zarządzania Jakością (dalej: certyfikat).</t>
  </si>
  <si>
    <t>Kryteria premiują projekty, których realizatorzy uczestniczą w kształceniu przeddyplomowym lub podyplomowym kadr medycznych.</t>
  </si>
  <si>
    <t>Kształcenie</t>
  </si>
  <si>
    <t>Podmiot leczniczy uczestniczy w kształceniu przeddyplomowym i podyplomowym kadr systemu Państwowego Ratownictwa Medycznego.</t>
  </si>
  <si>
    <t xml:space="preserve">Kryteria premiują projekty realizowane przez podmioty posiadające wysoką efektywność finansową. </t>
  </si>
  <si>
    <t>Wskaźnik rentowności
netto</t>
  </si>
  <si>
    <t>W ramach kryterium badaniu będzie podlegał wskaźnik rentowności netto.</t>
  </si>
  <si>
    <t>Wskaźnik płynności</t>
  </si>
  <si>
    <t>W ramach kryterium badaniu będzie podlegał wskaźnik płynności.</t>
  </si>
  <si>
    <t>Wskaźnik zadłużenia
wymagalnego</t>
  </si>
  <si>
    <t>W ramach kryterium badaniu będzie podlegał wskaźnik zadłużenia wymagalnego.</t>
  </si>
  <si>
    <t>Wskaźnik zadłużenia
ogólnego</t>
  </si>
  <si>
    <t>W ramach kryterium badaniu będzie podlegał wskaźnik zadłużenia ogólnego.</t>
  </si>
  <si>
    <t xml:space="preserve">Kryteria premiują projekty zakładające rozwiązania przyczyniające się do poprawy efektywności energetycznej, w szczególności do obniżenia zużycia energii lub efektywniejszego jej wykorzystywania lub zmniejszenia energochłonności obiektu.
</t>
  </si>
  <si>
    <t>Efektywność energetyczna</t>
  </si>
  <si>
    <t>Uwzględnienie w projekcie rozwiązań przyczyniających się do poprawy efektywności energetycznej, w szczególności do obniżenia zużycia energii lub efektywniejszego jej wykorzystywania/zmniejszenia energochłonności obiektu.</t>
  </si>
  <si>
    <t>Efektywność ekonomiczna</t>
  </si>
  <si>
    <t>W ramach kryterium badaniu będzie podlegała ekonomiczna stopa zwrotu(ERR) wyrażona w % w 10-cio letnim okresie referencyjnym analizy.</t>
  </si>
  <si>
    <t>Ponadregionalność projektu</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</si>
  <si>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t>
  </si>
  <si>
    <t>Zgodność projektu ze Strategią Unii Europejskiej dla regionu Morza Bałtyckiego (SUE RMB)</t>
  </si>
  <si>
    <t>Sprawdzane jest, w jakim stopniu  projekt jest zgodny lub komplementarny z celami Strategii Unii Europejskiej dla regionu Morza Bałtyckiego.</t>
  </si>
  <si>
    <t>POIiŚ.9.P.67, POIiŚ.9.P.68</t>
  </si>
  <si>
    <t>KRYTERIA WYBORU PROJEKTÓW - Działanie 9.1 kryteria właściwe dla projektów dot.  Utworzenia nowych szpitalnych oddziałów ratunkowych</t>
  </si>
  <si>
    <t>Udzielanie świadczeń opieki zdrowotnej finansowanych ze środków publicznych</t>
  </si>
  <si>
    <t>formalne - nowe SOR
(kryterium nr 15) - kryterium dostępu</t>
  </si>
  <si>
    <t xml:space="preserve">Podmiot leczniczy będzie udzielał świadczeń opieki zdrowotnej na podstawie umowy zawartej z Dyrektorem oddziału wojewódzkiego NFZ o udzielanie świadczeń opieki zdrowotnej w zakresie leczenia szpitalnego – świadczenia w Szpitalnym Oddziale Ratunkowym najpóźniej w kolejnym okresie kontraktowania świadczeń po zakończeniu realizacji projektu. Minimalne wymagania dotyczące zasobów kadrowych i niezbęndej infrastruktury technicznej są jednym z  warunków, które musi spełnić świadczeniodawca aby zawrzeć umowę z NFZ o udzielanie świadczeń w rodzaju leczenie szpitalne (szczegółowe warunki zawierania umów określone zostały w Zarządzeniu nr 110/2015/BP Prezesa Narodowego Funduszu Zdrowia z dnia 31 grudnia 2015 r. w sprawie ogłoszenia jednolitego tekstu zarządzenia Prezesa Narodowego Funduszu Zdrowia w sprawie określenia warunków zawierania i realizacji umów w rodzaju: leczenie szpitalne).
Zgodnie z rozporządzeniem Ministra Zdrowia z dnia 3 listopada 2011 r. w sprawie szpitalnego oddziału ratunkowego (Dz. U. z 2015 r., poz. 178) SOR organizuje sie w  szpitalu w którym znajdują się co najmniej: oddział chirurgii ogólnej z częścią urazową, a w przypadku szpitali udzielających świadczeń zdrowotnych dla dzieci - oddział chirurgii dziecięcej;  oddział chorób wewnętrznych, a w przypadku szpitali udzielających świadczeń zdrowotnych dla dzieci - oddział pediatrii;  oddział anestezjologii i intensywnej terapii. </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</si>
  <si>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</si>
  <si>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Liczba ludności przypadająca na Szpitalny
Oddział Ratunkowy</t>
  </si>
  <si>
    <t>formalne - nowe SOR
(kryterium nr 14) - kryterium dostępu</t>
  </si>
  <si>
    <t>Po zrealizowaniu projektu Szpitalny Oddział Ratunkowy będzie zapewniał udzielanie świadczeń ratowniczych minimum 150 tys. ludności. Dopuszcza się wyjątki uzasadnione np. wyższym natężeniem ruchu (m.in. ze względu na przebieg tras szybkiego ruchu), lokalizacją SOR na terenach turystycznych, miastach wojewódzkich, gęstością zaludnienia i wielkością obszaru objętego działaniem SOR, w związku z koniecznością zachowania zasady tzw. „złotej godziny”, utrudnionym dojazdem zespołu ratownictwa medycznego do SOR (np. brak mostu, przeprawa promowa, akweny wodne, tereny górskie).</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</si>
  <si>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</si>
  <si>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</si>
  <si>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formalne - nowe SOR
(kryterium nr 16) - kryterium dostępu</t>
  </si>
  <si>
    <t>Szpitalny Oddział Ratunkowy jest ujęty w Wojewódzkim Planie Działania Systemu, o którym mowa w art. 21 ust. 1 ustawy z dnia 8 września 2006 r. o Państwowym Ratownictwie Medycznym jako planowany do utworzenia oraz ogólnokrajowej mapie potrzeb w zakresie ratownictwa medycznego.</t>
  </si>
  <si>
    <t>Odległość od najbliższego
szpitalnego oddziału
ratunkowego</t>
  </si>
  <si>
    <t>Odległość planowanego do utworzenia Szpitalnego Oddziału Ratunkowego mierzona po drogach do najbliżej położonego Szpitalnego Oddziału Ratunkowego w zależności od miasta, w którym się znajduje.</t>
  </si>
  <si>
    <t>Kompleksowość oferty
medycznej podmiotu
leczniczego</t>
  </si>
  <si>
    <r>
      <t xml:space="preserve">9a Zakres świadczeń zdrowotnych udzielanych w podmiocie leczniczym w trybie stacjonarnym w kontekście kompleksowości oferty medycznej placówki - Podmiot leczniczy, w którym znajduje się szpitalny oddział ratunkowy udziela stacjonarnych świadczeń opieki zdrowotnej finansowanych ze środków publicznych w rodzaju leczenie szpitalne w następujących zakresach: leczenie udarów mózgu (A48, A51) </t>
    </r>
    <r>
      <rPr>
        <sz val="6"/>
        <color theme="1"/>
        <rFont val="Calibri"/>
        <family val="2"/>
        <charset val="238"/>
        <scheme val="minor"/>
      </rPr>
      <t>34</t>
    </r>
    <r>
      <rPr>
        <sz val="10"/>
        <color theme="1"/>
        <rFont val="Calibri"/>
        <family val="2"/>
        <charset val="238"/>
        <scheme val="minor"/>
      </rPr>
      <t xml:space="preserve"> w ramach neurologii, neurologia dziecięca, leczenie ostrych zespołów wieńcowych (E10, E11, E12, E13, E14)</t>
    </r>
    <r>
      <rPr>
        <sz val="6"/>
        <color theme="1"/>
        <rFont val="Calibri"/>
        <family val="2"/>
        <charset val="238"/>
        <scheme val="minor"/>
      </rPr>
      <t>35</t>
    </r>
    <r>
      <rPr>
        <sz val="10"/>
        <color theme="1"/>
        <rFont val="Calibri"/>
        <family val="2"/>
        <charset val="238"/>
        <scheme val="minor"/>
      </rPr>
      <t xml:space="preserve"> w ramach kardiologii, kardiologia dziecięca, chirurgia dziecięca, neurochirurgia, neurochirurgia dziecięca, chirurgia szczękowo-twarzowa, chirurgia szczękowo-twarzowa dla dzieci, neonatologia, toksykologia, oksygenacja hiperbaryczna. 
9b Zapewnienie przez podmiot leczniczy dostępudo rezonansu magnetycznego przez 24h/dobę.
</t>
    </r>
    <r>
      <rPr>
        <sz val="6"/>
        <color theme="1"/>
        <rFont val="Calibri"/>
        <family val="2"/>
        <charset val="238"/>
        <scheme val="minor"/>
      </rPr>
      <t>34 Nr kodu grupy (jgp) określonej w Załączniku nr 1a do zarządzenia nr 89/2013/DSOZ. Prezesa Narodowego Funduszu Zdrowia z dnia 19 grudnia 2013 r.
35 Nr kodu grupy (jgp) określonej w Załączniku nr 1a do zarządzenia nr 89/2013/DSOZ. Prezesa Narodowego Funduszu Zdrowia z dnia 19 grudnia 2013 r</t>
    </r>
    <r>
      <rPr>
        <sz val="10"/>
        <color theme="1"/>
        <rFont val="Calibri"/>
        <family val="2"/>
        <charset val="238"/>
        <scheme val="minor"/>
      </rPr>
      <t>.</t>
    </r>
  </si>
  <si>
    <t>Kryteria premiują projekty zakładające zwiększenie liczby stanowisk intensywnej terapii – dotyczy szpitali.</t>
  </si>
  <si>
    <t>Stanowiska intensywnej
terapii w SOR</t>
  </si>
  <si>
    <t>Docelowa liczba stanowisk intensywnej terapii w obszarze wstępnej intensywnej terapii w SOR.</t>
  </si>
  <si>
    <t>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</si>
  <si>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 xml:space="preserve"> Przeniesienie świadczeń opieki zdrowotnej udzielanych w SOR z poziomu lecznictwa szpitalnego na rzecz POZ i AOS jest niemożliwe z uwagi na zdefiniowane w ww. aktach prawnych wymogi niezbędne podczas udzielania przedmiotowych świadczeń.</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</si>
  <si>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</si>
  <si>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SOR udzielają pomocy ww. pacjentom niezależnie od realizacji działań konsolidacyjnych lub podjęcia inych form współpracy z podmiotami udzielajacymi świadczeń opieki zdrowotnej.</t>
  </si>
  <si>
    <t>Kryterium nieuzasadnione ze względu na specyfikę SOR.</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</si>
  <si>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t>
  </si>
  <si>
    <t>Informatyczne systemy szpitalne</t>
  </si>
  <si>
    <t>Posiadanie przez podmiot leczniczy informatycznych systemów szpitalnych.</t>
  </si>
  <si>
    <t>Kryteria premiują projekty zakładające działania, rozwiązania lub produkty innowacyjne.</t>
  </si>
  <si>
    <t>Rozwiązania wpływające na szybkość udzielania pomocy medycznej poszkodowanym.</t>
  </si>
  <si>
    <t>Podmiot leczniczy posiada możliwość odbioru danych medycznych pacjenta transmitowanych ze środków transportu sanitarnego.</t>
  </si>
  <si>
    <t>Kryteria premiują projekty przyczyniające się do zwiększenia jakości lub dostępności do diagnozy i terapii pacjentów w warunkach ambulatoryjnych.</t>
  </si>
  <si>
    <t xml:space="preserve">Rekomendacja nie została uwzględniona ze względu na specyfikę projektów/podmiotów.
Idea i sposób funkcjonowania SOR określona została w ustawie z dnia 8 września 2006 r. o Państwowym Ratownictwie Medycznym (Dz. U. z 2013 r., poz. 757, z późn. zm.)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</si>
  <si>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</si>
  <si>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Rekomendacja nie została uwzględniona ze względu na specyfikę projektów/podmiotów.
Idea i sposób funkcjonowania szpitalnych oddziałów ratunkowych (SOR) określona została w ustawie z dnia 8 września 2006 r. o Państwowym Ratownictwie Medycznym (Dz. U. z 2013 r., poz. 757, z późn. zm.)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</si>
  <si>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Pozytywna rekomendacja Komitetu Sterującego ds. koordynacji interwencji EFSI w
sektorze zdrowia</t>
  </si>
  <si>
    <t>formalne - nowe SOR
(kryterium nr 19) - kryterium dostępu</t>
  </si>
  <si>
    <t>Projekt uzyskał pozytywną rekomendację Komitetu Sterującego ds. koordynacji interwencji EFSI w sektorze zdrowia wyrażoną we właściwej uchwale.</t>
  </si>
  <si>
    <t>Lokalizacja i gotowość funkcjonowania
lądowiska/lotniska dla śmigłowców</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</si>
  <si>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będzie posiadał umowę z innym podmiotem na korzystanie z najbliższego lądowiska/lotniska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podmiot leczniczy złoży oświadczenie poświadczone przez podmiot tworzący, potwierdzające, że miejscowy plan zagospodarowania przestrzennego albo decyzja o warunkach zabudowy i zagospodarowania terenu wskazują na brak możliwości technicznych budowy lądowiska/ lotniska spełniającego wymagania określone w rozporządzeniu Ministra Zdrowia z dnia 3 listopada 2011 r. w sprawie szpitalnego oddziału ratunkowego - zarówno naziemnego przy SOR, wyniesionego na obiekcie, jak i położonego w takiej odległości o SOR, że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Do oświadczenia należy załączyć odpowiednio wyciąg z miejscowego planu zagospodarowania przestrzennego lub decyzję o warunkach zabudowy.</t>
  </si>
  <si>
    <t>Kompleksowość projektu</t>
  </si>
  <si>
    <t>formalne - nowe SOR
(kryterium nr 18) - kryterium dostępu</t>
  </si>
  <si>
    <t>Zakres projektu uwzględnia wszystkie niezbędne do wykonania prace. Po zrealizowaniu projektu Szpitalny Oddział Ratunkowy osiągnie pełną funkcjonalność (będzie spełniał wymagania określone w Ustawie z dnia 8 września 2006 roku o Państwowym Ratownictwie Medycznym oraz Rozporządzeniu Ministra Zdrowia z dnia 3 listopada 2011 roku w sprawie Szpitalnego Oddziału Ratunkowego).</t>
  </si>
  <si>
    <t>Lokalizacja
lądowiska/lotniska</t>
  </si>
  <si>
    <t>Po zakończeniu realizacji projektu podmiot leczniczy będzie posiadał lotnisko/lądowisko zlokalizowane w takiej odległości, że możliwe będzie przyjęcie osoby znajdującej się w stanie nagłego zagrożenia zdrowotnego bez pośrednictwa specjalistycznych środków transportu sanitarnego.</t>
  </si>
  <si>
    <t>KRYTERIA WYBORU PROJEKTÓW - Działanie 9.1 kryteria właściwe dla projektów dot. wsparcia istniejących baz Lotniczego Pogotowia Ratunkowego (roboty budowlane, doposażenie) oraz wyposażenia śmigłowców ratowniczych
w sprzęt umożliwiający loty w trudnych warunkach atmosferycznych i w nocy</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</si>
  <si>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</si>
  <si>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Projekt jest uzasadniony z punktu widzenia potrzeb i deficytów w zakresie sytuacji epidemiologiczno-demograficznej oraz podaży usług zdrowotnych na danym obszarze, a  także z punktu widzenia pozytywnego wpływu na racjonalne zasady gospodarowania i  efektywność podmiotu wykonującego działalność leczniczą/Zaplanowane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</si>
  <si>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Ujęcie bazy objętej zakresem projektu w Wojewódzkim Planie Działania Systemu Państwowe Ratownictwo Medyczne i akceptacja Planu przez Ministra Zdrowia</t>
  </si>
  <si>
    <t>Baza uwzględniona w zakresie projektu jest ujęta w Wojewódzkim Planie Działania Systemu, o którym mowa w art. 21 ust. 1 ustawy z dnia 8 września 2006 r. o Państwowym Ratownictwie Medycznym.</t>
  </si>
  <si>
    <t>Szybkość udzielania
pomocy medycznej
poszkodowanym (kryterium dotyczy projektu w zakresie Wsparcia baz Lotniczego Pogotowia Ratunkowego (roboty budowlane, doposażenie))</t>
  </si>
  <si>
    <t>Skrócenie średniego czasu dotarcia lotniczego zespołu ratownictwa medycznego na miejsce zdarzenia oraz
przewiezienia pacjenta do najbliższego SOR, CU lub jednostki współpracującej z systemem w odniesieniu do danych za rok poprzedzający rok złożenia wniosku o dofinansowanie poprzez skrócenie czasu gotowości w sytuacji hangarowania śmigłowca w trakcie pełnienia dyżuru ze względu na warunki pogodowe w odniesieniu do baz nieposiadających platformy jezdnej dla śmigłowca.</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</si>
  <si>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</si>
  <si>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 xml:space="preserve"> Zakresy projektów obejmują prace związane ze wsparciem istniejących baz Lotniczego Pogotowia Ratunkowego oraz wyposażeniem śmigłowców ratowniczych w sprzęt umożliwiający loty w trudnych warunkach atmosferycznych i w nocy.  Działania wskazane w rekomendacji nie mogą stanowić wydatku kwalifikowalnego w ramach przedmiotowych inwestycji. W związku z tym brak jest możliwości zastosowania  kryterium premiującego projekty, które zakładają działania ukierunkowane na przeniesienie świadczeń opieki zdrowotnej z poziomu lecznictwa szpitalnego na rzecz POZ i AOS.  </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</si>
  <si>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</si>
  <si>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Specyfika beneficjenta wsparcia powoduje brak możliwości wypełnienia kryteriów dotyczących konsolidacji czy podjęcia innych form współpracy z podmiotami udzielającymi świadczeń opieki zdrowotnej, w tym w ramach modelu opieki koordynowanej.</t>
  </si>
  <si>
    <t xml:space="preserve">Spełnienie wymogów UE dla wyposażenia śmigłowców (kryterium dotyczy projektu w zakresie wyposażenia śmigłowców ratowniczych w sprzęt umożliwiający loty w trudnych warunkach atmosferycznych i w nocy) </t>
  </si>
  <si>
    <t>Planowana do wdrożenia technologia NVG odpowiada wymogom określonym w rozporządzeniu Komisji WE nr 965/2012 z 5.10.2012 ustanawiającym wymagania techniczne i procedury administracyjne odnoszące się do operacji lotniczych zgodnie z rozporządzeniem Parlamentu Europejskiego i Rady (WE) nr 216/2008, z późniejszymi zmianami, z zachowaniem
wymagań konstrukcyjnych i certyfikacyjnych, określonych na podstawie rozporządzenia Komisji WE nr 748/2012 z dnia 3.08.2012 r. ustanawiającego przepisy dotyczące certyfikacji statków powietrznych i związanych z nimi wyrobów,
części i akcesoriów w zakresie zdolności do lotu i ochrony środowiska oraz dotyczące certyfikacji organizacji projektujących i produkujących.</t>
  </si>
  <si>
    <t>Pozytywna rekomendacja Komitetu Sterującego ds. koordynacji interwencji EFSI w sektorze zdrowia</t>
  </si>
  <si>
    <t xml:space="preserve"> POIiŚ.9.P.68</t>
  </si>
  <si>
    <t>formalne dla działania 9.1
(kryterium nr 12) - kryterium dostępu</t>
  </si>
  <si>
    <t>formalne - nowe SOR
(kryterium nr 13) - kryterium dostępu</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</si>
  <si>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</si>
  <si>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merytoryczne I stopnia dla działania 9.1
(kryterium nr 1) - kryterium premiujące - 6 pkt.</t>
  </si>
  <si>
    <t>merytoryczne I stopnia dla działania 9.1
(kryterium nr 2) - kryterium premiujące - 2 pkt.</t>
  </si>
  <si>
    <t>merytoryczne I stopnia dla działania 9.1
(kryterium nr 3.1.) - kryterium premiujące - 3 pkt.</t>
  </si>
  <si>
    <t>merytoryczne I stopnia dla działania 9.1
(kryterium nr 3.2.) - kryterium premiujące - 3 pkt.</t>
  </si>
  <si>
    <t>merytoryczne I stopnia dla działania 9.1
(kryterium nr 3.3.) - kryterium premiujące - 3 pkt.</t>
  </si>
  <si>
    <t>merytoryczne I stopnia dla działania 9.1
(kryterium nr 3.4.) - kryterium premiujące - 2 pkt.</t>
  </si>
  <si>
    <t>merytoryczne I stopnia dla działania 9.1
(kryterium nr 4) - kryterium premiujące - 2 pkt.</t>
  </si>
  <si>
    <t>merytoryczne I stopnia dla działania 9.1
(kryterium nr 5) - kryterium premiujące - 4 pkt.</t>
  </si>
  <si>
    <t>merytoryczne I stopnia dla działania 9.1
(kryterium nr 6) - kryterium premiujące - 1 pkt.</t>
  </si>
  <si>
    <t>merytoryczne I stopnia dla działania 9.1
(kryterium nr 7) - kryterium premiujące - 2 pkt.</t>
  </si>
  <si>
    <t>merytoryczne I stopnia - nowe SOR
(kryterium nr 10) - kryterium premiujące - 8 pkt.</t>
  </si>
  <si>
    <t>merytoryczne I stopnia - nowe SOR
(kryterium nr 9a, 9b) - kryterium premiujące - 14 pkt.</t>
  </si>
  <si>
    <t>merytoryczne I stopnia - nowe SOR
(kryterium nr 13) - kryterium premiujące - 4 pkt.</t>
  </si>
  <si>
    <t>merytoryczne I stopnia - nowe SOR
(kryterium nr 12) - kryterium premiujące - 4 pkt.</t>
  </si>
  <si>
    <t>merytoryczne I stopnia - istniejące SOR
(kryterium nr 11) - kryterium premiujące - 4 pkt.</t>
  </si>
  <si>
    <t>merytoryczne I stopnia - nowe SOR
(kryterium nr 14) - kryterium premiujące - 2 pkt.</t>
  </si>
  <si>
    <t>formalne - LPR
(kryterium nr 13) - kryterium dostępu</t>
  </si>
  <si>
    <t>formalne - LPR
(kryterium nr 14) - kryterium dostępu</t>
  </si>
  <si>
    <t>merytoryczne I stopnia - LPR
(kryterium nr 9) - kryterium premiujące - 9 pkt.</t>
  </si>
  <si>
    <t>formalne - LPR
(kryterium nr 16) - kryterium dostępu</t>
  </si>
  <si>
    <t>formalne - LPR
(kryterium nr 15) - kryterium dostępu</t>
  </si>
  <si>
    <r>
      <t xml:space="preserve">Lotnicze Pogotowie Ratunkowe jest jedyną jednostką w kraju świadczącą usługi z zakresu Śmigłowcowej Służby Ratownictwa Medycznego i jedną z kluczowych jednostek systemu Państwowe Ratownictwo Medyczne. </t>
    </r>
    <r>
      <rPr>
        <i/>
        <sz val="10"/>
        <rFont val="Calibri"/>
        <family val="2"/>
        <charset val="238"/>
        <scheme val="minor"/>
      </rPr>
      <t>Zgodnie z zapisami Szczegółowego Opisu Osi Priorytetowych POIiŚ 2014-2020 jest jedynym potencjalnym beneficjentem tego typu projektów.</t>
    </r>
    <r>
      <rPr>
        <i/>
        <sz val="10"/>
        <color theme="1"/>
        <rFont val="Calibri"/>
        <family val="2"/>
        <charset val="238"/>
        <scheme val="minor"/>
      </rPr>
      <t xml:space="preserve">
Projekt ma charakter strategiczny, ogólnopolski. Jego realizacja wzmocni działanie systemu Państwowego Ratownictwa Medycznego (PRM). Istotą projektu jest wzrost dostępności do procedur ratujących życie i zdrowie. Efektem projektu będzie możliwość szybszego odtworzenia gotowości do kolejnego zdarzenia.
Dokument „Policy paper dla ochrony zdrowia na lata 2014-2020 Krajowe Ramy Strategiczne” podkreśla istotę wzmocnienia systemu PRM – „Miejsce zdarzenia nie powinno mieć wpływu na czas oczekiwania na podjęcie czynności ratowniczych. Wszyscy powinni mieć równy dostęp do świadczeń niezależnie od tego, w jakim regionie Polski przebywają, czy to jest miasto czy wieś, wschodnia czy zachodnia część kraju”. Ponadto, zgodnie ze Szczegółowym Opisem Osi Priorytetowych POIiŚ 2014-2020 dla tego typu projektu przewidziano pozakonkursowy tryb wyboru.</t>
    </r>
  </si>
  <si>
    <t>2017.12</t>
  </si>
  <si>
    <t>* W aktualizacji Planu Działań 2/2016 zatwierdzonej uchwałą KS nr 33/2016 z dnia 17 czerwca 2016 r. umieszczono projekt Szpitala Powiatowego w Zambrowie Sp. z o.o. nr POIiŚ.9.P.44 dotyczący budowy lądowiska. Został on wpisany do Wykazu Projektów Zidentyfikowanych (WPZ) dnia 25 lipca 2016 r. pod numerem 9.1-17. Niniejszy projekt stanowi jego rozszerzenie, przez co zmienił się typ projektu (utworzenie nowego SOR wraz z budową lądowiska). W przypadku pozytywnej rekomendacji KS i wpisania projektu na WPZ, projekt nr 9.1-17 nie będzie realizowany i zostanie wykreślony z WPZ.</t>
  </si>
  <si>
    <r>
      <t xml:space="preserve">Projekt ma charakter strategiczny, ogólnopolski. Jego realizacja wzmocni działanie systemu Państwowego Ratownictwa Medycznego (PRM). Istotą projektu jest wzrost dostępności do procedur ratujących życie i zdrowie. Efektem projektu będzie możliwość szybszego odtworzenia gotowości do kolejnego zdarzenia, co pozwoli na: 
- poprawę jakości i dostępności usług świadczonych przez Lotnicze Pogotowie Ratunkowe, co przyczyni się do zwiększenia dostępności świadczeń zdrowotnych dla pacjentów,
- zwiększenie dyspozycyjności zespołów ratowniczych oraz zasięgu oddziaływania,
- zapewnienie bezpieczeństwa startu i lądowania,
- dostosowanie baz LPR do potrzeb i obowiązujących przepisów prawa,
- poprawę warunków pracy personelu poprzez standaryzację baz i poprawę jakości ich wyposażenia - nastąpi ograniczenie terytorialnych dysproporcji w infrastrukturze baz,
- poprawę stanu bezpieczeństwa baz poprzez zabezpieczenie obiektów przed dostępem osób niepowołanych,
- spełnienie standardów w zakresie ochrony środowiska.
1. </t>
    </r>
    <r>
      <rPr>
        <b/>
        <i/>
        <sz val="9"/>
        <color theme="1"/>
        <rFont val="Calibri"/>
        <family val="2"/>
        <charset val="238"/>
        <scheme val="minor"/>
      </rPr>
      <t xml:space="preserve">Projekt jest zgodny z Krajowymi Ramami Strategicznymi </t>
    </r>
    <r>
      <rPr>
        <i/>
        <sz val="9"/>
        <color theme="1"/>
        <rFont val="Calibri"/>
        <family val="2"/>
        <charset val="238"/>
        <scheme val="minor"/>
      </rPr>
      <t xml:space="preserve">- Policy paper dla ochrony zdrowia na lata 2014-2020
"System ochrony zdrowia w 2020 r. w Polsce to system, który: 
/.../2) zapewnia równy dostęp do świadczeń zdrowotnych finansowanych z powszechnego ubezpieczenia zdrowotnego, jest zorientowany na pacjentów;
3) zapewnia bezpieczeństwo zdrowotne – jest systemem wydolnym i przejrzystym, w którym każdy pacjent otrzyma wysokiej jakości świadczenia zdrowotne bez zbędnej zwłoki i bez konieczności dokonywania nieprzewidzianych prawem opłat;
/.../8) posiada nowoczesną infrastrukturę dostosowaną do rzeczywistych potrzeb zdrowotnych na poziomie kraju i regionu, stosuje innowacyjne rozwiązania i technologie medyczne;
9) zapewnia efektywność opieki zdrowotnej: produktywność, racjonalność, skuteczność, maksymalne wykorzystanie wszystkich zasobów finansowych, infrastrukturalnych i osobowych; Cel główny KRS: "Zwiększenie długości życia w zdrowiu jako czynnika wpływającego na jakość życia i wzrost gospodarczy"; cel operacyjny C do 2020 roku: "Poprawa efektywności i organizacji systemu opieki zdrowotnej w kontekście zmieniającej się sytuacji demograficznej i epidemiologicznej oraz wspieranie badań naukowych, rozwoju technologicznego i innowacji w ochronie zdrowia"
2. </t>
    </r>
    <r>
      <rPr>
        <b/>
        <i/>
        <sz val="9"/>
        <color theme="1"/>
        <rFont val="Calibri"/>
        <family val="2"/>
        <charset val="238"/>
        <scheme val="minor"/>
      </rPr>
      <t>Projekt jest zgodny ze strategią Europa 2020</t>
    </r>
    <r>
      <rPr>
        <i/>
        <sz val="9"/>
        <color theme="1"/>
        <rFont val="Calibri"/>
        <family val="2"/>
        <charset val="238"/>
        <scheme val="minor"/>
      </rPr>
      <t xml:space="preserve">, inicjatywą "Wzrost gospodarczy sprzyjający włączeniu społecznemu", "Europejskim programem walki z ubóstwem" - "Działania obejmujące wszystkie obszary polityki, takie jak rynek pracy, gwarantowany dochód minimalny, opieka zdrowotna, edukacja, warunki mieszkaniowe i dostęp do podstawowego rachunku bankowego."
3. </t>
    </r>
    <r>
      <rPr>
        <b/>
        <i/>
        <sz val="9"/>
        <color theme="1"/>
        <rFont val="Calibri"/>
        <family val="2"/>
        <charset val="238"/>
        <scheme val="minor"/>
      </rPr>
      <t>Projekt zgodny ze Strategią Rozwoju Kraju 2020</t>
    </r>
    <r>
      <rPr>
        <i/>
        <sz val="9"/>
        <color theme="1"/>
        <rFont val="Calibri"/>
        <family val="2"/>
        <charset val="238"/>
        <scheme val="minor"/>
      </rPr>
      <t xml:space="preserve">
"Celem głównym strategii średniookresowej staje się wzmocnienie i wykorzystanie gospodarczych, społecznych i instytucjonalnych potencjałów zapewniających szybszy i zrównoważony rozwój kraju oraz poprawę jakości życia ludności. "; "Zintensyfikowane będą działania w zakresie bezpieczeństwa zdrowotnego. Ważne będzie zapewnienie dostępności do świadczeń zdrowotnych w powiązaniu z odpowiednim poziomem tych świadczeń, co wymaga zmiany w sposobie finansowania opieki medycznej oraz rozwiniętej i racjonalnie rozmieszczonej
infrastruktury ochrony zdrowia."
4.</t>
    </r>
    <r>
      <rPr>
        <b/>
        <sz val="9"/>
        <color theme="1"/>
        <rFont val="Calibri"/>
        <family val="2"/>
        <charset val="238"/>
        <scheme val="minor"/>
      </rPr>
      <t xml:space="preserve"> </t>
    </r>
    <r>
      <rPr>
        <b/>
        <i/>
        <sz val="9"/>
        <color theme="1"/>
        <rFont val="Calibri"/>
        <family val="2"/>
        <charset val="238"/>
        <scheme val="minor"/>
      </rPr>
      <t>Projekt zgodny z Długookresową Strategią Rozwoju Kraju. Polska 2030</t>
    </r>
    <r>
      <rPr>
        <i/>
        <sz val="9"/>
        <color theme="1"/>
        <rFont val="Calibri"/>
        <family val="2"/>
        <charset val="238"/>
        <scheme val="minor"/>
      </rPr>
      <t xml:space="preserve">
"kierunek działań 24. podnoszenie standardów funkcjonowania infrastruktury społecznej oraz działania na rzecz ochrony zdrowia i bezpieczeństwa publicznego"; "/.../formułowanie poprawy jakości życia – jako celu rozwoju – niesie za sobą pewne konsekwencje. Dotyczą one kompleksowego rozumienia „jakości życia” (ang. „well-being”) jako dobrostanu w różnych obszarach życia:
• długości życia w ogóle,
• długości życia w zdrowiu (co wiąże się z poprawą stanu zdrowia Polaków jako rezultatu międzysektorowych działań prozdrowotnych, a w szczególności sprawnie funkcjonującego systemu ochrony zdrowia), /.../"
5. </t>
    </r>
    <r>
      <rPr>
        <b/>
        <i/>
        <sz val="9"/>
        <color theme="1"/>
        <rFont val="Calibri"/>
        <family val="2"/>
        <charset val="238"/>
        <scheme val="minor"/>
      </rPr>
      <t>Projekt zgodny z Krajową Strategią Rozwoju Regionalnego</t>
    </r>
    <r>
      <rPr>
        <i/>
        <sz val="9"/>
        <color theme="1"/>
        <rFont val="Calibri"/>
        <family val="2"/>
        <charset val="238"/>
        <scheme val="minor"/>
      </rPr>
      <t xml:space="preserve">
"Słaby bądź utrudniony dostęp mieszkańców obszarów wiejskich do dóbr i usług publicznych stanowi trwałą przeszkodę w rozwoju tych terenów. Brak wystarczającej opieki medycznej wpływa negatywnie na zdrowotność mieszkańców, a co za tym idzie na konkurencyjność zasobów pracy. "; "Wyzwaniem polityki regionalnej w kontekście zapewnienia spójności terytorialnej i najlepszego wykorzystania potencjałów wszystkich terytoriów Polski, jest zatem podjęcie takich działań (na poziomie regionalnym) na obszarach wiejskich o najsłabszych perspektywach rozwojowych, które spowodują zmniejszenie zróżnicowań (w stosunku do średniej krajowej oraz do sytuacji w miastach) poziomu dostępu do usług (edukacyjnych, zdrowotnych, kultury, transportowych,
doradztwa biznesowego) i podstawowych dóbr (lokalna infrastruktura transportowa, infrastruktura słuŜąca bezpośrednim inwestycjom w pozarolnicze działy gospodarki) warunkujących włączenie się mieszkańców tych obszarów w procesy rozwojowe. 
6. </t>
    </r>
    <r>
      <rPr>
        <b/>
        <i/>
        <sz val="9"/>
        <color theme="1"/>
        <rFont val="Calibri"/>
        <family val="2"/>
        <charset val="238"/>
        <scheme val="minor"/>
      </rPr>
      <t>Projekt zgodny z Krajową Polityką Miejską 2023</t>
    </r>
    <r>
      <rPr>
        <i/>
        <sz val="9"/>
        <color theme="1"/>
        <rFont val="Calibri"/>
        <family val="2"/>
        <charset val="238"/>
        <scheme val="minor"/>
      </rPr>
      <t xml:space="preserve">
"Strategicznym celem polityki miejskiej jest wzmocnienie zdolności miast i obszarów zurbanizowanych do zrównoważonego rozwoju i tworzenia miejsc pracy oraz poprawa jakości życia mieszkańców."
"Nadrzędnym elementem celu strategicznego polityki miejskiej jest poprawa jakości życia mieszkańców. ". "Przyjmuje się, że statystyczny pomiar jakości życia powinien obejmować szeroko rozumiane warunki obiektywne (np. materialne warunki życia, zdrowie, edukację, aktywność ekonomiczną i kulturalną, czas wolny i relacje społeczne, osobiste bezpieczeństwo, jakość państwa i jego zdolność do zapewnienia ludziom podstawowych praw, jakość infrastruktury, środowiska przyrodniczego) "; "Na jakość życia w mieście, a przede wszystkim na jej dobrą ocenę, składa się wiele czynników – bezpieczeństwo, dobry dostęp do wysokiej jakości usług publicznych, w tym zdrowotnych, /.../"</t>
    </r>
  </si>
  <si>
    <t xml:space="preserve">
LPR jest samodzielnym publicznym zakładem opieki zdrowotnej. Środki na realizację inwestycji i eksploatację obiektów Beneficjent otrzymuje z Budżetu Państwa.
Beneficjent oraz jednostki organizacyjne odpowiedzialne za zarządzanie projektem posiadają zdolność organizacyjną oraz odpowiednie doświadczenie do utrzymania i zarządzania projektem przez okres co najmniej 5 lat od chwili zrealizowania projektu. Trwałość projektu potwierdza stabilność instytucjonalna Wnioskodawcy. Głównym źródłem przychodów Lotniczego Pogotowia Ratunkowego są dotacje z Ministerstwa Zdrowia przekazywane na podstawie zawieranych umów o przekazanie środków publicznych na finansowanie działalności lotniczych zespołów ratownictwa medycznego i lotniczych zespołów transportu. Zasady udzielania dotacji określone są w ustawie z dnia 8 września 2006 r. o Państwowym Ratownictwie Medycznym (Dz.U. z 2013 poz. 757).
Działalność lotniczych zespołów ratownictwa medycznego jest finansowana z budżetu państwa 
z części, której dysponentem jest minister właściwy do spraw zdrowia. Do zadań lotniczego zespołu ratownictwa medycznego należy wykonywanie medycznych czynności ratunkowych.
Stabilność finansową Beneficjenta mogą potwierdzić wskaźniki płynności finansowej, które utrzymują się na wysokim poziomie. Wartość wskaźników z roku na rok rośnie.
Beneficjent będzie w stanie zapewnić płynność finansową projektu w czasie jego realizacji oraz w trakcie późniejszej eksploatacji wytworzonego majątku.
Główne korzyści ekonomiczne mierzalne z realizacji inwestycji to:
• przyszłe oszczędności w kosztach opieki zdrowotnej
• wzrost dobrobytu dla pacjentów i ich rodzin, mierzalny w kategoriach liczby unikniętych śmierci, wydłużenia oczekiwanego okresu życia pacjenta, jak i poprawy jakości życia pacjenta i jego rodziny dzięki uniknięciu choroby lub zastosowaniu skutecznego i szybszego leczenia oraz uniknięciu straty w produkcji, dzięki mniejszej liczbie dni roboczych utraconych przez pacjenta i jego rodzinę;
Główne korzyści niemierzalne :
•  poprawę jakości i dostępności usług świadczonych przez Lotnicze Pogotowie Ratunkowe, co przyczyni się do zwiększenia dostępności świadczeń zdrowotnych dla pacjentów,
•  zwiększenie dyspozycyjności zespołów ratowniczych oraz zasięgu oddziaływania,
• zapewnienie bezpieczeństwa startu i lądowania,
•  dostosowanie baz LPR do potrzeb i obowiązujących przepisów prawa,
• poprawę warunków pracy personelu poprzez standaryzację baz i poprawę jakości ich wyposażenia - nastąpi ograniczenie terytorialnych dysproporcji w infrastrukturze baz,
•  poprawę stanu bezpieczeństwa baz poprzez zabezpieczenie obiektów przed dostępem osób niepowołanych,
• spełnienie standardów w zakresie ochrony środowiska.
</t>
  </si>
  <si>
    <t xml:space="preserve">Projekt „Wsparcie baz Lotniczego Pogotowia Ratunkowego (roboty budowlane, doposażenie)” został podzielony na dwa etapy, w związku z trudnościami pojawiającymi się w przebiegu procesu nabywania gruntów pod budowę baz (lub jej elementów) w Warszawie, Osielsku (filia Bydgoszcz), Białymstoku i Goleniowie (filia Szczecin) . ETAP 1 realizowany będzie w latach 2018-2019. Fiszka dotycząca ETAPU 2 zostanie złożona w IV kwartale 2018 roku.
Planowane przedsięwzięcie polega na budowie i remoncie oraz doposażeniu infrastruktury baz Lotniczego Pogotowia Ratunkowego (baz Śmigłowcowej Służby Ratownictwa Medycznego HEMS) wraz z zagospodarowaniem terenu. W ramach Etapu 1, wybudowanych i wyremontowanych oraz doposażonych zostanie 5 baz Lotniczego Pogotowia Ratunkowego zlokalizowanych w: Olsztynie – Gryźlinach, Świdniku – Lublinie, Płocku, Gdańsku, Sanoku.
Rozwój Lotniczego Pogotowia Ratunkowego jest oparty na rozbudowie infrastruktury technicznej i dostosowaniu do spełniania wytycznych w zakresie ochrony zdrowia i wymogów bezpieczeństwa w transporcie lotniczym. Projekt jest kontynuacją działań podejmowanych od 2000 roku w zakresie restrukturyzacji lotnictwa sanitarnego, poprawy jakości i dostępności świadczeń w obszarze medycyny ratunkowej. Nowoczesna infrastruktura baz, w tym odpowiednie ich wyposażenie, zwiększy skuteczność funkcjonowania lotniczych zespołów ratownictwa medycznego, przyczyniając się do zmniejszenia liczby ofiar śmiertelnych oraz łagodzenia skutków wypadków.
Projekt przewiduje nowoczesne rozwiązania techniczne i technologiczne we wszystkich bazach objętych projektem, które wpłyną na zapewnienie ciągłości działalności operacyjnej baz. W tym celu konieczne jest dostosowanie infrastruktury lokalowej i technicznej do obowiązujących przepisów prawa oraz poprawa warunków wykonywania pracy w bazach LPR. Szybsze odtworzenie pełnej gotowości do realizacji kolejnego wezwania, wpłynie na poprawę jakości świadczonych usług medycznych.
Lotnicze Pogotowie Ratunkowe prowadzi w całym kraju 21 baz Śmigłowcowej Służby Ratownictwa Medycznego (HEMS) i jedną bazę samolotową (EMS), z których w ciągu roku wykonywanych jest ponad  6 tys. misji. Podstawowym zadaniem zespołów śmigłowcowych są loty do wypadków i nagłych zachorowań, a także loty transportowe z chorymi między szpitalami. 
Projekt ma na celu poprawę standardów w zakresie zarówno hangarowania śmigłowców, jak i ich obsługi technicznej, elementów stanowiących warunek konieczny do utrzymania śmigłowców w gotowości operacyjnej. Zakres rzeczowy proponowany do realizacji w ramach projektu:
1. Olsztyn – Gryźliny: budowa bazy HEMS wraz z zagospodarowaniem terenu; zaprojektowanie, dostawa i montaż przesuwnicy pod śmigłowiec; zakup wyposażenia medycznego, warsztatowego i informatycznego bazy.
2. Lublin – Świdnik: budowa bazy HEMS wraz z zagospodarowaniem terenu; zaprojektowanie, dostawa i montaż przesuwnicy pod śmigłowiec; zakup wyposażenia medycznego, warsztatowego i informatycznego bazy.
3. Płock – przebudowa/rozbudowa bazy HEMS wraz z zagospodarowaniem terenu; zaprojektowanie, dostawa i montaż przesuwnicy pod śmigłowiec; zakup wyposażenia medycznego, warsztatowego i informatycznego bazy.
4. Gdańsk – zaprojektowanie i wybudowanie stacji paliw do tankowania śmigłowca
5. Sanok – zaprojektowanie i wybudowanie kontenerowego agregatu prądowego wraz z dostosowaniem istniejącej instalacji elektrycznej 
Jak już wspomniano, czynnikiem odgrywającym niebagatelną rolę w ratownictwie medycznym jest czas. Możliwość szybkiego dotarcia do osoby poszkodowanej, a następnie szybki transport do szpitala mogą przynieść wymierne korzyści. Nie bez znaczenia w procesie leczenia byłoby zachowanie tzw. złotej godziny, czyli nieprzekraczanie 60 minut, które maksymalnie powinny upłynąć od momentu zaistnienia zdarzenia do czasu przetransportowania pacjenta do właściwej placówki medycznej. Analiza długości misji (od przyjęcia wezwania do przekazania pacjenta do szpitala) w niektórych jeszcze przypadkach przekracza godzinę, a należy zauważyć, że czas przyjęcia wezwania do lotu przez załogę HEMS nie jest równoczesny z momentem wystąpienia zdarzenia powodującego zagrożenie zdrowia i życia pacjenta. Dlatego bardzo ważne jest, by infrastruktura bazy zapewniała możliwość szybkiego odtworzenia gotowości do kolejnej misja oraz by była wystandaryzowana pod względem funkcjonalności bazy, ograniczając możliwość popełnienia błędu przez członków załogi.
W ramach projektu powstaną nowoczesne bazy HEMS. Budowa baz HEMS, to m.in. budowa FATO (strefa startu i lądowania śmigłowca) hangaru, stacji paliw, płyty przedhangarowej, zaplecza operacyjno – socjalnego, dróg dojazdowych.
Realizacja projektu pozwoli na:
1. poprawę jakości i dostępności usług świadczonych przez Lotnicze Pogotowie Ratunkowe, co przyczyni się do zwiększenia dostępności świadczeń zdrowotnych dla pacjentów,
2. zwiększenie dyspozycyjności zespołów ratowniczych oraz zasięgu oddziaływania,
3. zapewnienie bezpieczeństwa startu i lądowania,
4. dostosowanie baz LPR do potrzeb i obowiązujących przepisów prawa,
5. poprawę warunków pracy personelu poprzez standaryzację baz i poprawę jakości ich wyposażenia - nastąpi ograniczenie terytorialnych dysproporcji w infrastrukturze baz,
6. poprawę stanu bezpieczeństwa baz poprzez zabezpieczenie obiektów przed dostępem osób niepowołanych,
7. spełnienie standardów w zakresie ochrony środowiska.
</t>
  </si>
  <si>
    <t>Wnioskodawca udziela świadczeń opieki zdrowotnej finansowanych ze środków publicznych.</t>
  </si>
  <si>
    <t>Anna Goławska, zastępca dyrektora Depatamentu Funduszy Europejskich i e-zdrowia,
+48 22530 02 38, email:a.golawska@mz.gov.pl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</si>
</sst>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zł&quot;_-;\-* #,##0.00\ &quot;zł&quot;_-;_-* &quot;-&quot;??\ &quot;zł&quot;_-;_-@_-"/>
    <numFmt numFmtId="43" formatCode="_-* #,##0.00\ _z_ł_-;\-* #,##0.00\ _z_ł_-;_-* &quot;-&quot;??\ _z_ł_-;_-@_-"/>
    <numFmt numFmtId="164" formatCode="#,##0.00_ ;\-#,##0.00\ "/>
    <numFmt numFmtId="165" formatCode="_-* #,##0\ _z_ł_-;\-* #,##0\ _z_ł_-;_-* &quot;-&quot;??\ _z_ł_-;_-@_-"/>
    <numFmt numFmtId="166" formatCode="yyyy\-mm\-dd"/>
    <numFmt numFmtId="167" formatCode="#,##0.00\ _z_ł"/>
    <numFmt numFmtId="168" formatCode="#,##0\ _z_ł"/>
    <numFmt numFmtId="169" formatCode="_-* #,##0.0000\ _z_ł_-;\-* #,##0.0000\ _z_ł_-;_-* &quot;-&quot;??\ _z_ł_-;_-@_-"/>
  </numFmts>
  <fonts count="26"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sz val="9"/>
      <name val="Arial"/>
      <family val="2"/>
      <charset val="238"/>
    </font>
    <font>
      <b/>
      <sz val="11"/>
      <color theme="0"/>
      <name val="Calibri"/>
      <family val="2"/>
      <charset val="238"/>
      <scheme val="minor"/>
    </font>
    <font>
      <sz val="11"/>
      <color theme="1"/>
      <name val="Calibri"/>
      <family val="2"/>
      <scheme val="minor"/>
    </font>
    <font>
      <sz val="11"/>
      <color rgb="FF000000"/>
      <name val="Calibri"/>
      <family val="2"/>
      <charset val="1"/>
    </font>
    <font>
      <sz val="9"/>
      <color theme="1"/>
      <name val="Calibri"/>
      <family val="2"/>
      <charset val="238"/>
      <scheme val="minor"/>
    </font>
    <font>
      <sz val="11"/>
      <color indexed="8"/>
      <name val="Calibri"/>
      <family val="2"/>
      <charset val="238"/>
    </font>
    <font>
      <sz val="11"/>
      <color indexed="8"/>
      <name val="Calibri"/>
      <family val="2"/>
    </font>
    <font>
      <i/>
      <sz val="9"/>
      <color theme="1"/>
      <name val="Calibri"/>
      <family val="2"/>
      <charset val="238"/>
      <scheme val="minor"/>
    </font>
    <font>
      <i/>
      <sz val="8"/>
      <name val="Calibri"/>
      <family val="2"/>
      <charset val="238"/>
      <scheme val="minor"/>
    </font>
    <font>
      <b/>
      <i/>
      <sz val="8"/>
      <name val="Arial"/>
      <family val="2"/>
      <charset val="238"/>
    </font>
    <font>
      <sz val="8"/>
      <name val="Calibri"/>
      <family val="2"/>
      <charset val="238"/>
    </font>
    <font>
      <b/>
      <sz val="11"/>
      <color theme="1"/>
      <name val="Calibri"/>
      <family val="2"/>
      <charset val="238"/>
      <scheme val="minor"/>
    </font>
    <font>
      <sz val="8"/>
      <color theme="1"/>
      <name val="Calibri"/>
      <family val="2"/>
      <charset val="238"/>
    </font>
    <font>
      <b/>
      <i/>
      <sz val="8"/>
      <color theme="1"/>
      <name val="Arial"/>
      <family val="2"/>
      <charset val="238"/>
    </font>
    <font>
      <b/>
      <i/>
      <sz val="9"/>
      <color theme="1"/>
      <name val="Calibri"/>
      <family val="2"/>
      <charset val="238"/>
      <scheme val="minor"/>
    </font>
    <font>
      <b/>
      <sz val="9"/>
      <color theme="1"/>
      <name val="Calibri"/>
      <family val="2"/>
      <charset val="238"/>
      <scheme val="minor"/>
    </font>
    <font>
      <i/>
      <sz val="10"/>
      <name val="Calibri"/>
      <family val="2"/>
      <charset val="238"/>
      <scheme val="minor"/>
    </font>
    <font>
      <sz val="10"/>
      <color indexed="8"/>
      <name val="Calibri"/>
      <family val="2"/>
      <charset val="238"/>
      <scheme val="minor"/>
    </font>
    <font>
      <b/>
      <i/>
      <sz val="10"/>
      <color theme="1"/>
      <name val="Calibri"/>
      <family val="2"/>
      <charset val="238"/>
      <scheme val="minor"/>
    </font>
    <font>
      <sz val="6"/>
      <color theme="1"/>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s>
  <cellStyleXfs count="9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8"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8" fillId="0" borderId="0"/>
    <xf numFmtId="43" fontId="8"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43" fontId="12" fillId="0" borderId="0" applyFont="0" applyFill="0" applyBorder="0" applyAlignment="0" applyProtection="0"/>
    <xf numFmtId="9" fontId="12" fillId="0" borderId="0" applyFont="0" applyFill="0" applyBorder="0" applyAlignment="0" applyProtection="0"/>
    <xf numFmtId="44" fontId="8" fillId="0" borderId="0" applyFont="0" applyFill="0" applyBorder="0" applyAlignment="0" applyProtection="0"/>
    <xf numFmtId="0" fontId="1" fillId="0" borderId="0"/>
    <xf numFmtId="43" fontId="12"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11" fillId="0" borderId="0" applyFont="0" applyFill="0" applyBorder="0" applyAlignment="0" applyProtection="0"/>
    <xf numFmtId="43" fontId="8" fillId="0" borderId="0" applyFont="0" applyFill="0" applyBorder="0" applyAlignment="0" applyProtection="0"/>
    <xf numFmtId="0" fontId="1" fillId="0" borderId="0"/>
    <xf numFmtId="0" fontId="11" fillId="0" borderId="0"/>
    <xf numFmtId="0" fontId="11" fillId="0" borderId="0"/>
    <xf numFmtId="43" fontId="1" fillId="0" borderId="0" applyFont="0" applyFill="0" applyBorder="0" applyAlignment="0" applyProtection="0"/>
  </cellStyleXfs>
  <cellXfs count="495">
    <xf numFmtId="0" fontId="0" fillId="0" borderId="0" xfId="0"/>
    <xf numFmtId="0" fontId="2" fillId="0" borderId="0" xfId="0" applyFont="1"/>
    <xf numFmtId="0" fontId="2" fillId="0" borderId="0" xfId="0" applyFont="1" applyFill="1"/>
    <xf numFmtId="0" fontId="5" fillId="0" borderId="0" xfId="0" applyFont="1"/>
    <xf numFmtId="0" fontId="6" fillId="0" borderId="0" xfId="0" applyFont="1" applyAlignment="1">
      <alignment vertical="center"/>
    </xf>
    <xf numFmtId="0" fontId="2" fillId="0" borderId="29" xfId="0" applyFont="1" applyBorder="1" applyAlignment="1"/>
    <xf numFmtId="0" fontId="2" fillId="0" borderId="0" xfId="0" applyFont="1" applyBorder="1" applyAlignment="1"/>
    <xf numFmtId="0" fontId="2" fillId="0" borderId="38" xfId="0" applyFont="1" applyBorder="1" applyAlignment="1"/>
    <xf numFmtId="0" fontId="2" fillId="0" borderId="39" xfId="0" applyFont="1" applyBorder="1" applyAlignment="1"/>
    <xf numFmtId="0" fontId="2" fillId="0" borderId="36" xfId="0" applyFont="1" applyBorder="1" applyAlignment="1"/>
    <xf numFmtId="0" fontId="2" fillId="0" borderId="40" xfId="0" applyFont="1" applyBorder="1" applyAlignment="1"/>
    <xf numFmtId="0" fontId="10" fillId="0" borderId="4" xfId="0" applyFont="1" applyBorder="1" applyAlignment="1">
      <alignment horizontal="center" vertical="center" wrapText="1"/>
    </xf>
    <xf numFmtId="0" fontId="2" fillId="0" borderId="47" xfId="0" applyFont="1" applyBorder="1" applyAlignment="1"/>
    <xf numFmtId="0" fontId="2" fillId="0" borderId="21" xfId="0" applyFont="1" applyBorder="1" applyAlignment="1"/>
    <xf numFmtId="0" fontId="2" fillId="0" borderId="46"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3" fontId="14" fillId="0" borderId="17" xfId="1" applyNumberFormat="1" applyFont="1" applyBorder="1" applyAlignment="1" applyProtection="1">
      <alignment vertical="center" wrapText="1"/>
      <protection locked="0"/>
    </xf>
    <xf numFmtId="0" fontId="5" fillId="0" borderId="4" xfId="0" applyFont="1" applyBorder="1" applyAlignment="1">
      <alignment horizontal="center"/>
    </xf>
    <xf numFmtId="164" fontId="5" fillId="0" borderId="4" xfId="0" applyNumberFormat="1" applyFont="1" applyFill="1" applyBorder="1"/>
    <xf numFmtId="0" fontId="4" fillId="8" borderId="5"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164" fontId="2" fillId="0" borderId="4" xfId="91" applyNumberFormat="1" applyFont="1" applyFill="1" applyBorder="1" applyAlignment="1">
      <alignment horizontal="center" vertical="center" wrapText="1"/>
    </xf>
    <xf numFmtId="0" fontId="2" fillId="0" borderId="4" xfId="91" applyNumberFormat="1" applyFont="1" applyFill="1" applyBorder="1" applyAlignment="1" applyProtection="1">
      <alignment horizontal="center" vertical="center" wrapText="1"/>
      <protection locked="0"/>
    </xf>
    <xf numFmtId="165" fontId="2" fillId="0" borderId="4" xfId="91" applyNumberFormat="1" applyFont="1" applyFill="1" applyBorder="1" applyAlignment="1">
      <alignment horizontal="center" vertical="center" wrapText="1"/>
    </xf>
    <xf numFmtId="165" fontId="0" fillId="0" borderId="0" xfId="0" applyNumberFormat="1"/>
    <xf numFmtId="0" fontId="17" fillId="9" borderId="4" xfId="0" applyFont="1" applyFill="1" applyBorder="1" applyAlignment="1">
      <alignment horizontal="center" vertical="center"/>
    </xf>
    <xf numFmtId="0" fontId="17" fillId="9" borderId="4" xfId="0" applyFont="1" applyFill="1" applyBorder="1" applyAlignment="1">
      <alignment horizontal="center" vertical="center" wrapText="1"/>
    </xf>
    <xf numFmtId="0" fontId="18" fillId="0" borderId="4" xfId="1" applyFont="1" applyBorder="1" applyAlignment="1">
      <alignment horizontal="center" vertical="center" wrapText="1"/>
    </xf>
    <xf numFmtId="0" fontId="1" fillId="0" borderId="0" xfId="1"/>
    <xf numFmtId="0" fontId="18" fillId="0" borderId="4" xfId="0" applyFont="1" applyBorder="1" applyAlignment="1">
      <alignment horizontal="center" vertical="center" wrapText="1"/>
    </xf>
    <xf numFmtId="4" fontId="18" fillId="0" borderId="4" xfId="0" applyNumberFormat="1" applyFont="1" applyBorder="1" applyAlignment="1">
      <alignment horizontal="right" vertical="center" wrapText="1"/>
    </xf>
    <xf numFmtId="166" fontId="18" fillId="0" borderId="4" xfId="0" applyNumberFormat="1" applyFont="1" applyBorder="1" applyAlignment="1">
      <alignment horizontal="center" vertical="center" wrapText="1"/>
    </xf>
    <xf numFmtId="0" fontId="2" fillId="0" borderId="0" xfId="1" applyFont="1"/>
    <xf numFmtId="0" fontId="5" fillId="0" borderId="0" xfId="1" applyFont="1"/>
    <xf numFmtId="0" fontId="2" fillId="0" borderId="0" xfId="26" applyFont="1"/>
    <xf numFmtId="0" fontId="8" fillId="0" borderId="0" xfId="26"/>
    <xf numFmtId="0" fontId="2" fillId="0" borderId="0" xfId="64" applyFont="1"/>
    <xf numFmtId="0" fontId="6" fillId="0" borderId="0" xfId="64" applyFont="1" applyAlignment="1">
      <alignment vertical="center"/>
    </xf>
    <xf numFmtId="0" fontId="2" fillId="11" borderId="54" xfId="1" applyFont="1" applyFill="1" applyBorder="1" applyAlignment="1">
      <alignment horizontal="center" vertical="center" wrapText="1"/>
    </xf>
    <xf numFmtId="0" fontId="2" fillId="11" borderId="36" xfId="1" applyFont="1" applyFill="1" applyBorder="1" applyAlignment="1">
      <alignment horizontal="center" vertical="center" wrapText="1"/>
    </xf>
    <xf numFmtId="0" fontId="3" fillId="0" borderId="24" xfId="1" applyFont="1" applyBorder="1" applyAlignment="1" applyProtection="1">
      <alignment horizontal="center" vertical="center" wrapText="1"/>
      <protection locked="0"/>
    </xf>
    <xf numFmtId="0" fontId="3" fillId="0" borderId="23" xfId="1" applyFont="1" applyBorder="1" applyAlignment="1" applyProtection="1">
      <alignment horizontal="center" vertical="center" wrapText="1"/>
      <protection locked="0"/>
    </xf>
    <xf numFmtId="0" fontId="3" fillId="0" borderId="23" xfId="1" applyNumberFormat="1" applyFont="1" applyBorder="1" applyAlignment="1" applyProtection="1">
      <alignment horizontal="center" vertical="center" wrapText="1"/>
      <protection locked="0"/>
    </xf>
    <xf numFmtId="0" fontId="2" fillId="11" borderId="22" xfId="1" applyFont="1" applyFill="1" applyBorder="1" applyAlignment="1">
      <alignment horizontal="center" vertical="center" wrapText="1"/>
    </xf>
    <xf numFmtId="4" fontId="3" fillId="0" borderId="17" xfId="1" applyNumberFormat="1" applyFont="1" applyBorder="1" applyAlignment="1" applyProtection="1">
      <alignment horizontal="center" vertical="center" wrapText="1"/>
      <protection locked="0"/>
    </xf>
    <xf numFmtId="0" fontId="3" fillId="0" borderId="4" xfId="1" applyFont="1" applyBorder="1" applyAlignment="1" applyProtection="1">
      <alignment horizontal="center" vertical="center" wrapText="1"/>
      <protection locked="0"/>
    </xf>
    <xf numFmtId="4" fontId="3" fillId="0" borderId="4" xfId="1" applyNumberFormat="1" applyFont="1" applyBorder="1" applyAlignment="1" applyProtection="1">
      <alignment horizontal="center" vertical="center" wrapText="1"/>
      <protection locked="0"/>
    </xf>
    <xf numFmtId="0" fontId="2" fillId="11" borderId="15" xfId="1" applyFont="1" applyFill="1" applyBorder="1" applyAlignment="1">
      <alignment horizontal="center" vertical="center" wrapText="1"/>
    </xf>
    <xf numFmtId="4" fontId="2" fillId="0" borderId="0" xfId="1" applyNumberFormat="1" applyFont="1"/>
    <xf numFmtId="0" fontId="3" fillId="10" borderId="14" xfId="1" applyFont="1" applyFill="1" applyBorder="1" applyAlignment="1" applyProtection="1">
      <alignment horizontal="center" vertical="center" wrapText="1"/>
      <protection locked="0"/>
    </xf>
    <xf numFmtId="0" fontId="3" fillId="10" borderId="13" xfId="1" applyFont="1" applyFill="1" applyBorder="1" applyAlignment="1" applyProtection="1">
      <alignment horizontal="center" vertical="center" wrapText="1"/>
      <protection locked="0"/>
    </xf>
    <xf numFmtId="0" fontId="2" fillId="11" borderId="58" xfId="1" applyFont="1" applyFill="1" applyBorder="1" applyAlignment="1">
      <alignment horizontal="center" vertical="center" wrapText="1"/>
    </xf>
    <xf numFmtId="0" fontId="2" fillId="11" borderId="12" xfId="1" applyFont="1" applyFill="1" applyBorder="1" applyAlignment="1">
      <alignment horizontal="center" vertical="center" wrapText="1"/>
    </xf>
    <xf numFmtId="0" fontId="2" fillId="11" borderId="15" xfId="1" applyFont="1" applyFill="1" applyBorder="1" applyAlignment="1" applyProtection="1">
      <alignment horizontal="center" vertical="center" wrapText="1"/>
    </xf>
    <xf numFmtId="0" fontId="2" fillId="12" borderId="15" xfId="1" applyFont="1" applyFill="1" applyBorder="1" applyAlignment="1">
      <alignment horizontal="center" vertical="center" wrapText="1"/>
    </xf>
    <xf numFmtId="0" fontId="2" fillId="11" borderId="22" xfId="1" applyFont="1" applyFill="1" applyBorder="1" applyAlignment="1" applyProtection="1">
      <alignment horizontal="center" vertical="center" wrapText="1"/>
    </xf>
    <xf numFmtId="0" fontId="2" fillId="10" borderId="4" xfId="1" applyFont="1" applyFill="1" applyBorder="1" applyAlignment="1" applyProtection="1">
      <alignment vertical="center" wrapText="1"/>
    </xf>
    <xf numFmtId="4" fontId="0" fillId="0" borderId="0" xfId="0" applyNumberFormat="1"/>
    <xf numFmtId="0" fontId="5" fillId="12" borderId="15" xfId="1" applyFont="1" applyFill="1" applyBorder="1" applyAlignment="1">
      <alignment horizontal="center" vertical="center" wrapText="1"/>
    </xf>
    <xf numFmtId="0" fontId="5" fillId="11" borderId="22" xfId="1" applyFont="1" applyFill="1" applyBorder="1" applyAlignment="1">
      <alignment horizontal="center" vertical="center" wrapText="1"/>
    </xf>
    <xf numFmtId="0" fontId="5" fillId="11" borderId="12" xfId="1" applyFont="1" applyFill="1" applyBorder="1" applyAlignment="1">
      <alignment horizontal="center" vertical="center" wrapText="1"/>
    </xf>
    <xf numFmtId="0" fontId="5" fillId="11" borderId="15" xfId="1" applyFont="1" applyFill="1" applyBorder="1" applyAlignment="1">
      <alignment horizontal="center" vertical="center" wrapText="1"/>
    </xf>
    <xf numFmtId="0" fontId="5" fillId="11" borderId="37" xfId="1" applyFont="1" applyFill="1" applyBorder="1" applyAlignment="1">
      <alignment horizontal="center" vertical="center" wrapText="1"/>
    </xf>
    <xf numFmtId="0" fontId="5" fillId="11" borderId="58" xfId="1" applyFont="1" applyFill="1" applyBorder="1" applyAlignment="1">
      <alignment horizontal="center" vertical="center" wrapText="1"/>
    </xf>
    <xf numFmtId="0" fontId="22" fillId="10" borderId="13" xfId="1" applyFont="1" applyFill="1" applyBorder="1" applyAlignment="1" applyProtection="1">
      <alignment horizontal="center" vertical="center" wrapText="1"/>
      <protection locked="0"/>
    </xf>
    <xf numFmtId="0" fontId="22" fillId="10" borderId="14" xfId="1" applyFont="1" applyFill="1" applyBorder="1" applyAlignment="1" applyProtection="1">
      <alignment horizontal="center" vertical="center" wrapText="1"/>
      <protection locked="0"/>
    </xf>
    <xf numFmtId="4" fontId="22" fillId="0" borderId="4" xfId="1" applyNumberFormat="1" applyFont="1" applyFill="1" applyBorder="1" applyAlignment="1" applyProtection="1">
      <alignment vertical="center" wrapText="1"/>
      <protection locked="0"/>
    </xf>
    <xf numFmtId="0" fontId="22" fillId="0" borderId="4" xfId="1" applyFont="1" applyFill="1" applyBorder="1" applyAlignment="1" applyProtection="1">
      <alignment vertical="center" wrapText="1"/>
      <protection locked="0"/>
    </xf>
    <xf numFmtId="4" fontId="22" fillId="0" borderId="17" xfId="1" applyNumberFormat="1" applyFont="1" applyFill="1" applyBorder="1" applyAlignment="1" applyProtection="1">
      <alignment vertical="center" wrapText="1"/>
      <protection locked="0"/>
    </xf>
    <xf numFmtId="167" fontId="2" fillId="0" borderId="0" xfId="1" applyNumberFormat="1" applyFont="1"/>
    <xf numFmtId="167" fontId="22" fillId="0" borderId="4" xfId="1" applyNumberFormat="1" applyFont="1" applyFill="1" applyBorder="1" applyAlignment="1" applyProtection="1">
      <alignment vertical="center" wrapText="1"/>
      <protection locked="0"/>
    </xf>
    <xf numFmtId="167" fontId="22" fillId="0" borderId="17" xfId="1" applyNumberFormat="1" applyFont="1" applyFill="1" applyBorder="1" applyAlignment="1" applyProtection="1">
      <alignment vertical="center" wrapText="1"/>
      <protection locked="0"/>
    </xf>
    <xf numFmtId="168" fontId="22" fillId="0" borderId="23" xfId="1" applyNumberFormat="1" applyFont="1" applyBorder="1" applyAlignment="1" applyProtection="1">
      <alignment horizontal="center" vertical="center" wrapText="1"/>
      <protection locked="0"/>
    </xf>
    <xf numFmtId="0" fontId="22" fillId="0" borderId="23" xfId="1" applyFont="1" applyBorder="1" applyAlignment="1" applyProtection="1">
      <alignment horizontal="justify" vertical="center" wrapText="1"/>
      <protection locked="0"/>
    </xf>
    <xf numFmtId="0" fontId="22" fillId="0" borderId="24" xfId="1" applyFont="1" applyBorder="1" applyAlignment="1" applyProtection="1">
      <alignment horizontal="justify" vertical="center" wrapText="1"/>
      <protection locked="0"/>
    </xf>
    <xf numFmtId="0" fontId="5" fillId="11" borderId="54" xfId="1" applyFont="1" applyFill="1" applyBorder="1" applyAlignment="1">
      <alignment horizontal="center" vertical="center" wrapText="1"/>
    </xf>
    <xf numFmtId="0" fontId="18" fillId="0" borderId="63" xfId="0" applyFont="1" applyBorder="1" applyAlignment="1">
      <alignment horizontal="center" vertical="top" wrapText="1"/>
    </xf>
    <xf numFmtId="166" fontId="18" fillId="0" borderId="63" xfId="0" applyNumberFormat="1" applyFont="1" applyBorder="1" applyAlignment="1">
      <alignment horizontal="left" vertical="top" wrapText="1"/>
    </xf>
    <xf numFmtId="4" fontId="18" fillId="0" borderId="63" xfId="0" applyNumberFormat="1" applyFont="1" applyBorder="1" applyAlignment="1">
      <alignment horizontal="right" vertical="top" wrapText="1"/>
    </xf>
    <xf numFmtId="4" fontId="18" fillId="0" borderId="64" xfId="0" applyNumberFormat="1" applyFont="1" applyBorder="1" applyAlignment="1">
      <alignment horizontal="right" vertical="top" wrapText="1"/>
    </xf>
    <xf numFmtId="43" fontId="0" fillId="0" borderId="0" xfId="91" applyFont="1"/>
    <xf numFmtId="43" fontId="0" fillId="0" borderId="0" xfId="0" applyNumberFormat="1"/>
    <xf numFmtId="169" fontId="0" fillId="0" borderId="0" xfId="0" applyNumberFormat="1"/>
    <xf numFmtId="0" fontId="2" fillId="0" borderId="4" xfId="0" applyFont="1" applyFill="1" applyBorder="1" applyAlignment="1">
      <alignment horizontal="center"/>
    </xf>
    <xf numFmtId="2" fontId="5" fillId="0" borderId="4" xfId="0" applyNumberFormat="1" applyFont="1" applyFill="1" applyBorder="1"/>
    <xf numFmtId="0" fontId="2" fillId="0" borderId="4" xfId="0" applyFont="1" applyBorder="1" applyAlignment="1">
      <alignment horizontal="center" vertical="center" wrapText="1"/>
    </xf>
    <xf numFmtId="0" fontId="2" fillId="16" borderId="4" xfId="0" applyFont="1" applyFill="1" applyBorder="1" applyAlignment="1">
      <alignment wrapText="1"/>
    </xf>
    <xf numFmtId="0" fontId="24" fillId="15" borderId="32" xfId="0" applyFont="1" applyFill="1" applyBorder="1" applyAlignment="1">
      <alignment horizontal="center" wrapText="1"/>
    </xf>
    <xf numFmtId="0" fontId="2" fillId="16" borderId="12" xfId="0" applyFont="1" applyFill="1" applyBorder="1" applyAlignment="1">
      <alignment horizontal="center" wrapText="1"/>
    </xf>
    <xf numFmtId="0" fontId="2" fillId="16" borderId="13" xfId="0" applyFont="1" applyFill="1" applyBorder="1" applyAlignment="1">
      <alignment horizontal="center" wrapText="1"/>
    </xf>
    <xf numFmtId="0" fontId="2" fillId="16" borderId="14" xfId="0" applyFont="1" applyFill="1" applyBorder="1" applyAlignment="1">
      <alignment horizontal="center" wrapText="1"/>
    </xf>
    <xf numFmtId="0" fontId="2" fillId="16"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6" borderId="12" xfId="0" applyFont="1" applyFill="1" applyBorder="1" applyAlignment="1">
      <alignment horizontal="center"/>
    </xf>
    <xf numFmtId="0" fontId="2" fillId="16"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16" borderId="27" xfId="0" applyFont="1" applyFill="1" applyBorder="1" applyAlignment="1">
      <alignment wrapText="1"/>
    </xf>
    <xf numFmtId="0" fontId="2" fillId="16" borderId="18" xfId="0" applyFont="1" applyFill="1" applyBorder="1" applyAlignment="1">
      <alignment wrapText="1"/>
    </xf>
    <xf numFmtId="0" fontId="2" fillId="16" borderId="4" xfId="0" applyFont="1" applyFill="1" applyBorder="1" applyAlignment="1">
      <alignment horizontal="center"/>
    </xf>
    <xf numFmtId="0" fontId="2" fillId="0" borderId="4" xfId="0" applyFont="1" applyFill="1" applyBorder="1" applyAlignment="1">
      <alignment vertical="center" wrapText="1"/>
    </xf>
    <xf numFmtId="0" fontId="0" fillId="0" borderId="4" xfId="0" quotePrefix="1" applyBorder="1" applyAlignment="1">
      <alignment horizontal="center" vertical="center" wrapText="1"/>
    </xf>
    <xf numFmtId="0" fontId="2" fillId="0" borderId="4" xfId="0" applyFont="1" applyFill="1" applyBorder="1" applyAlignment="1">
      <alignment horizontal="left" vertical="center" wrapText="1"/>
    </xf>
    <xf numFmtId="0" fontId="2" fillId="16" borderId="22" xfId="0" applyFont="1" applyFill="1" applyBorder="1" applyAlignment="1">
      <alignment horizontal="center"/>
    </xf>
    <xf numFmtId="0" fontId="3" fillId="0" borderId="23" xfId="0" applyFont="1" applyFill="1" applyBorder="1" applyAlignment="1">
      <alignment horizontal="center" vertical="center" wrapText="1"/>
    </xf>
    <xf numFmtId="0" fontId="2" fillId="0" borderId="24" xfId="0" applyFont="1" applyFill="1" applyBorder="1" applyAlignment="1">
      <alignment horizontal="left" vertical="center" wrapText="1"/>
    </xf>
    <xf numFmtId="0" fontId="2" fillId="16" borderId="15" xfId="0" applyFont="1" applyFill="1" applyBorder="1" applyAlignment="1">
      <alignment horizontal="center" wrapText="1"/>
    </xf>
    <xf numFmtId="0" fontId="2" fillId="2" borderId="4" xfId="0" applyFont="1" applyFill="1" applyBorder="1" applyAlignment="1">
      <alignment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6" borderId="4" xfId="0" applyFont="1" applyFill="1" applyBorder="1" applyAlignment="1">
      <alignment horizontal="center" wrapText="1"/>
    </xf>
    <xf numFmtId="0" fontId="2" fillId="2" borderId="1" xfId="0" applyFont="1" applyFill="1" applyBorder="1" applyAlignment="1">
      <alignment horizontal="center" vertical="center" wrapText="1"/>
    </xf>
    <xf numFmtId="0" fontId="2" fillId="0" borderId="4" xfId="0" applyFont="1" applyBorder="1" applyAlignment="1">
      <alignment wrapText="1"/>
    </xf>
    <xf numFmtId="0" fontId="3" fillId="15" borderId="32" xfId="0" applyFont="1" applyFill="1" applyBorder="1" applyAlignment="1">
      <alignment horizontal="center" wrapText="1"/>
    </xf>
    <xf numFmtId="0" fontId="5" fillId="0" borderId="4"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0" fillId="0" borderId="0" xfId="0" applyFill="1"/>
    <xf numFmtId="0" fontId="7" fillId="5" borderId="12" xfId="0" applyFont="1" applyFill="1" applyBorder="1" applyAlignment="1" applyProtection="1">
      <alignment horizontal="center" vertical="center" wrapText="1"/>
    </xf>
    <xf numFmtId="0" fontId="7" fillId="5" borderId="13" xfId="0" applyFont="1" applyFill="1" applyBorder="1" applyAlignment="1" applyProtection="1">
      <alignment horizontal="center" vertical="center" wrapText="1"/>
    </xf>
    <xf numFmtId="0" fontId="7"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30"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wrapText="1"/>
    </xf>
    <xf numFmtId="0" fontId="2" fillId="0" borderId="4" xfId="0" applyFont="1" applyBorder="1" applyAlignment="1">
      <alignment horizontal="center"/>
    </xf>
    <xf numFmtId="0" fontId="2" fillId="0" borderId="17" xfId="0" applyFont="1" applyBorder="1" applyAlignment="1">
      <alignment horizontal="center"/>
    </xf>
    <xf numFmtId="0" fontId="2" fillId="4" borderId="34"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31" xfId="0" applyFont="1" applyFill="1" applyBorder="1" applyAlignment="1" applyProtection="1">
      <alignment horizontal="center" vertical="center" wrapText="1"/>
    </xf>
    <xf numFmtId="49" fontId="2" fillId="0" borderId="30"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20"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41" xfId="0" applyFont="1" applyFill="1" applyBorder="1" applyAlignment="1" applyProtection="1">
      <alignment horizontal="center" vertical="center" wrapText="1"/>
    </xf>
    <xf numFmtId="0" fontId="2" fillId="4" borderId="44"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7" xfId="0" applyFont="1" applyFill="1" applyBorder="1" applyAlignment="1" applyProtection="1">
      <alignment horizontal="center" vertical="center" wrapText="1"/>
    </xf>
    <xf numFmtId="0" fontId="4" fillId="3" borderId="4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0" borderId="1" xfId="0" applyFont="1" applyBorder="1" applyAlignment="1">
      <alignment horizontal="center"/>
    </xf>
    <xf numFmtId="0" fontId="5" fillId="0" borderId="3" xfId="0" applyFont="1" applyBorder="1" applyAlignment="1">
      <alignment horizont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14" borderId="48" xfId="0" applyFont="1" applyFill="1" applyBorder="1" applyAlignment="1">
      <alignment horizontal="center"/>
    </xf>
    <xf numFmtId="0" fontId="7" fillId="14" borderId="35" xfId="0" applyFont="1" applyFill="1" applyBorder="1" applyAlignment="1">
      <alignment horizontal="center"/>
    </xf>
    <xf numFmtId="0" fontId="7" fillId="14" borderId="10" xfId="0" applyFont="1" applyFill="1" applyBorder="1" applyAlignment="1">
      <alignment horizontal="center"/>
    </xf>
    <xf numFmtId="0" fontId="7" fillId="14" borderId="11" xfId="0" applyFont="1" applyFill="1" applyBorder="1" applyAlignment="1">
      <alignment horizontal="center"/>
    </xf>
    <xf numFmtId="0" fontId="2" fillId="15" borderId="4" xfId="0" applyFont="1" applyFill="1" applyBorder="1" applyAlignment="1">
      <alignment horizontal="center" wrapText="1"/>
    </xf>
    <xf numFmtId="0" fontId="4" fillId="2" borderId="25" xfId="0" applyFont="1" applyFill="1" applyBorder="1" applyAlignment="1">
      <alignment horizontal="center" wrapText="1"/>
    </xf>
    <xf numFmtId="0" fontId="4" fillId="2" borderId="27" xfId="0" applyFont="1" applyFill="1" applyBorder="1" applyAlignment="1">
      <alignment horizontal="center" wrapText="1"/>
    </xf>
    <xf numFmtId="0" fontId="4" fillId="2" borderId="28" xfId="0" applyFont="1" applyFill="1" applyBorder="1" applyAlignment="1">
      <alignment horizontal="center" wrapText="1"/>
    </xf>
    <xf numFmtId="0" fontId="4" fillId="0" borderId="30"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6" xfId="0" applyFont="1" applyFill="1" applyBorder="1" applyAlignment="1">
      <alignment horizontal="center" wrapText="1"/>
    </xf>
    <xf numFmtId="0" fontId="2" fillId="0" borderId="10" xfId="0" applyFont="1" applyFill="1" applyBorder="1" applyAlignment="1">
      <alignment horizontal="center" wrapText="1"/>
    </xf>
    <xf numFmtId="0" fontId="24" fillId="15" borderId="32" xfId="0" applyFont="1" applyFill="1" applyBorder="1" applyAlignment="1">
      <alignment horizontal="center" wrapText="1"/>
    </xf>
    <xf numFmtId="0" fontId="24" fillId="15" borderId="10" xfId="0" applyFont="1" applyFill="1" applyBorder="1" applyAlignment="1">
      <alignment horizontal="center" wrapText="1"/>
    </xf>
    <xf numFmtId="0" fontId="24" fillId="15" borderId="33" xfId="0" applyFont="1" applyFill="1" applyBorder="1" applyAlignment="1">
      <alignment horizontal="center" wrapText="1"/>
    </xf>
    <xf numFmtId="0" fontId="2" fillId="0" borderId="18" xfId="0" applyFont="1" applyFill="1" applyBorder="1" applyAlignment="1">
      <alignment horizontal="center"/>
    </xf>
    <xf numFmtId="0" fontId="2" fillId="16" borderId="25" xfId="0" applyFont="1" applyFill="1" applyBorder="1" applyAlignment="1">
      <alignment horizontal="center" wrapText="1"/>
    </xf>
    <xf numFmtId="0" fontId="2" fillId="16" borderId="26" xfId="0" applyFont="1" applyFill="1" applyBorder="1" applyAlignment="1">
      <alignment horizontal="center" wrapText="1"/>
    </xf>
    <xf numFmtId="0" fontId="2" fillId="0" borderId="36" xfId="0" applyFont="1" applyFill="1" applyBorder="1" applyAlignment="1">
      <alignment horizontal="center"/>
    </xf>
    <xf numFmtId="0" fontId="2" fillId="16" borderId="13" xfId="0" applyFont="1" applyFill="1" applyBorder="1" applyAlignment="1">
      <alignment horizontal="center" wrapText="1"/>
    </xf>
    <xf numFmtId="0" fontId="2" fillId="0" borderId="30" xfId="0" applyFont="1" applyFill="1" applyBorder="1" applyAlignment="1">
      <alignment vertical="center" wrapText="1"/>
    </xf>
    <xf numFmtId="0" fontId="0" fillId="0" borderId="31" xfId="0" applyBorder="1" applyAlignment="1">
      <alignment vertical="center" wrapText="1"/>
    </xf>
    <xf numFmtId="0" fontId="7" fillId="14" borderId="65" xfId="0" applyFont="1" applyFill="1" applyBorder="1" applyAlignment="1">
      <alignment horizontal="center"/>
    </xf>
    <xf numFmtId="0" fontId="2" fillId="15" borderId="42" xfId="0" applyFont="1" applyFill="1" applyBorder="1" applyAlignment="1">
      <alignment horizontal="center" wrapText="1"/>
    </xf>
    <xf numFmtId="0" fontId="2" fillId="15" borderId="43" xfId="0" applyFont="1" applyFill="1" applyBorder="1" applyAlignment="1">
      <alignment horizontal="center" wrapText="1"/>
    </xf>
    <xf numFmtId="0" fontId="0" fillId="0" borderId="3" xfId="0" applyBorder="1" applyAlignment="1">
      <alignment horizontal="center" vertical="center" wrapText="1"/>
    </xf>
    <xf numFmtId="0" fontId="2" fillId="0" borderId="9"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7" fillId="14" borderId="65" xfId="0" applyFont="1" applyFill="1" applyBorder="1" applyAlignment="1">
      <alignment horizontal="center" wrapText="1"/>
    </xf>
    <xf numFmtId="0" fontId="7" fillId="14" borderId="10" xfId="0" applyFont="1" applyFill="1" applyBorder="1" applyAlignment="1">
      <alignment horizontal="center" wrapText="1"/>
    </xf>
    <xf numFmtId="0" fontId="7" fillId="14" borderId="11" xfId="0" applyFont="1" applyFill="1" applyBorder="1" applyAlignment="1">
      <alignment horizontal="center" wrapText="1"/>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4" xfId="0" applyFont="1" applyFill="1" applyBorder="1" applyAlignment="1">
      <alignment horizontal="center" vertical="center"/>
    </xf>
    <xf numFmtId="0" fontId="4" fillId="0" borderId="25" xfId="0" applyFont="1" applyFill="1" applyBorder="1" applyAlignment="1">
      <alignment horizontal="center" wrapText="1"/>
    </xf>
    <xf numFmtId="0" fontId="4" fillId="0" borderId="27" xfId="0" applyFont="1" applyFill="1" applyBorder="1" applyAlignment="1">
      <alignment horizontal="center" wrapText="1"/>
    </xf>
    <xf numFmtId="0" fontId="4" fillId="0" borderId="28" xfId="0" applyFont="1" applyFill="1" applyBorder="1" applyAlignment="1">
      <alignment horizontal="center" wrapText="1"/>
    </xf>
    <xf numFmtId="0" fontId="2" fillId="0" borderId="33" xfId="1" applyFont="1" applyBorder="1" applyAlignment="1">
      <alignment horizontal="center"/>
    </xf>
    <xf numFmtId="0" fontId="2" fillId="0" borderId="53" xfId="1" applyFont="1" applyBorder="1" applyAlignment="1">
      <alignment horizontal="center"/>
    </xf>
    <xf numFmtId="0" fontId="2" fillId="0" borderId="32" xfId="1" applyFont="1" applyBorder="1" applyAlignment="1">
      <alignment horizontal="center"/>
    </xf>
    <xf numFmtId="0" fontId="2" fillId="11" borderId="37" xfId="1" applyFont="1" applyFill="1" applyBorder="1" applyAlignment="1">
      <alignment horizontal="center" vertical="center" wrapText="1"/>
    </xf>
    <xf numFmtId="0" fontId="8" fillId="0" borderId="58" xfId="26" applyFont="1" applyBorder="1" applyAlignment="1">
      <alignment horizontal="center" vertical="center" wrapText="1"/>
    </xf>
    <xf numFmtId="0" fontId="8" fillId="0" borderId="62" xfId="26" applyFont="1" applyBorder="1" applyAlignment="1">
      <alignment horizontal="center" vertical="center" wrapText="1"/>
    </xf>
    <xf numFmtId="0" fontId="13" fillId="2" borderId="9" xfId="1" applyFont="1" applyFill="1" applyBorder="1" applyAlignment="1" applyProtection="1">
      <alignment horizontal="center" vertical="center" wrapText="1"/>
      <protection locked="0"/>
    </xf>
    <xf numFmtId="0" fontId="13" fillId="2" borderId="21" xfId="1" applyFont="1" applyFill="1" applyBorder="1" applyAlignment="1" applyProtection="1">
      <alignment horizontal="center" vertical="center" wrapText="1"/>
      <protection locked="0"/>
    </xf>
    <xf numFmtId="0" fontId="13" fillId="2" borderId="46" xfId="1" applyFont="1" applyFill="1" applyBorder="1" applyAlignment="1" applyProtection="1">
      <alignment horizontal="center" vertical="center" wrapText="1"/>
      <protection locked="0"/>
    </xf>
    <xf numFmtId="0" fontId="10" fillId="0" borderId="49" xfId="26" applyFont="1" applyBorder="1" applyAlignment="1">
      <alignment horizontal="center" vertical="center" wrapText="1"/>
    </xf>
    <xf numFmtId="0" fontId="10" fillId="0" borderId="0" xfId="26" applyFont="1" applyBorder="1" applyAlignment="1">
      <alignment horizontal="center" vertical="center" wrapText="1"/>
    </xf>
    <xf numFmtId="0" fontId="10" fillId="0" borderId="38" xfId="26" applyFont="1" applyBorder="1" applyAlignment="1">
      <alignment horizontal="center" vertical="center" wrapText="1"/>
    </xf>
    <xf numFmtId="0" fontId="10" fillId="0" borderId="41" xfId="26" applyFont="1" applyBorder="1" applyAlignment="1">
      <alignment horizontal="center" vertical="center" wrapText="1"/>
    </xf>
    <xf numFmtId="0" fontId="10" fillId="0" borderId="51" xfId="26" applyFont="1" applyBorder="1" applyAlignment="1">
      <alignment horizontal="center" vertical="center" wrapText="1"/>
    </xf>
    <xf numFmtId="0" fontId="10" fillId="0" borderId="61" xfId="26" applyFont="1" applyBorder="1" applyAlignment="1">
      <alignment horizontal="center" vertical="center" wrapText="1"/>
    </xf>
    <xf numFmtId="0" fontId="2" fillId="10" borderId="9" xfId="1" applyFont="1" applyFill="1" applyBorder="1" applyAlignment="1">
      <alignment horizontal="left" vertical="center" wrapText="1"/>
    </xf>
    <xf numFmtId="0" fontId="2" fillId="10" borderId="16" xfId="1" applyFont="1" applyFill="1" applyBorder="1" applyAlignment="1">
      <alignment horizontal="left" vertical="center" wrapText="1"/>
    </xf>
    <xf numFmtId="0" fontId="8" fillId="0" borderId="49" xfId="26" applyFont="1" applyBorder="1" applyAlignment="1">
      <alignment horizontal="left" vertical="center" wrapText="1"/>
    </xf>
    <xf numFmtId="0" fontId="8" fillId="0" borderId="50" xfId="26" applyFont="1" applyBorder="1" applyAlignment="1">
      <alignment horizontal="left" vertical="center" wrapText="1"/>
    </xf>
    <xf numFmtId="0" fontId="8" fillId="0" borderId="41" xfId="26" applyFont="1" applyBorder="1" applyAlignment="1">
      <alignment horizontal="left" vertical="center" wrapText="1"/>
    </xf>
    <xf numFmtId="0" fontId="8" fillId="0" borderId="44" xfId="26" applyFont="1" applyBorder="1" applyAlignment="1">
      <alignment horizontal="left" vertical="center" wrapText="1"/>
    </xf>
    <xf numFmtId="0" fontId="2" fillId="12" borderId="4" xfId="1" applyFont="1" applyFill="1" applyBorder="1" applyAlignment="1">
      <alignment vertical="center" wrapText="1"/>
    </xf>
    <xf numFmtId="0" fontId="3" fillId="0" borderId="4" xfId="1" applyFont="1" applyBorder="1" applyAlignment="1" applyProtection="1">
      <alignment horizontal="center" vertical="center" wrapText="1"/>
      <protection locked="0"/>
    </xf>
    <xf numFmtId="0" fontId="3" fillId="0" borderId="17" xfId="1" applyFont="1" applyBorder="1" applyAlignment="1" applyProtection="1">
      <alignment horizontal="center" vertical="center" wrapText="1"/>
      <protection locked="0"/>
    </xf>
    <xf numFmtId="0" fontId="2" fillId="10" borderId="23" xfId="1" applyFont="1" applyFill="1" applyBorder="1" applyAlignment="1">
      <alignment horizontal="left" vertical="center" wrapText="1"/>
    </xf>
    <xf numFmtId="0" fontId="3" fillId="0" borderId="23" xfId="1" applyFont="1" applyBorder="1" applyAlignment="1" applyProtection="1">
      <alignment horizontal="center" vertical="center" wrapText="1"/>
      <protection locked="0"/>
    </xf>
    <xf numFmtId="0" fontId="3" fillId="0" borderId="24" xfId="1" applyFont="1" applyBorder="1" applyAlignment="1" applyProtection="1">
      <alignment horizontal="center" vertical="center" wrapText="1"/>
      <protection locked="0"/>
    </xf>
    <xf numFmtId="0" fontId="2" fillId="0" borderId="10" xfId="1" applyFont="1" applyFill="1" applyBorder="1" applyAlignment="1">
      <alignment horizontal="center" vertical="center" wrapText="1"/>
    </xf>
    <xf numFmtId="0" fontId="3" fillId="0" borderId="13"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2" fillId="10" borderId="4" xfId="1" applyFont="1" applyFill="1" applyBorder="1" applyAlignment="1">
      <alignment horizontal="left" vertical="center" wrapText="1"/>
    </xf>
    <xf numFmtId="0" fontId="3" fillId="2" borderId="4" xfId="1" applyFont="1" applyFill="1" applyBorder="1" applyAlignment="1" applyProtection="1">
      <alignment horizontal="center" vertical="center" wrapText="1"/>
      <protection locked="0"/>
    </xf>
    <xf numFmtId="0" fontId="3" fillId="2" borderId="17" xfId="1" applyFont="1" applyFill="1" applyBorder="1" applyAlignment="1" applyProtection="1">
      <alignment horizontal="center" vertical="center" wrapText="1"/>
      <protection locked="0"/>
    </xf>
    <xf numFmtId="0" fontId="2" fillId="11" borderId="37" xfId="1" applyFont="1" applyFill="1" applyBorder="1" applyAlignment="1" applyProtection="1">
      <alignment horizontal="center" vertical="center" wrapText="1"/>
    </xf>
    <xf numFmtId="0" fontId="2" fillId="11" borderId="62" xfId="1" applyFont="1" applyFill="1" applyBorder="1" applyAlignment="1" applyProtection="1">
      <alignment horizontal="center" vertical="center" wrapText="1"/>
    </xf>
    <xf numFmtId="0" fontId="2" fillId="0" borderId="4" xfId="1" applyFont="1" applyBorder="1" applyAlignment="1">
      <alignment horizontal="center"/>
    </xf>
    <xf numFmtId="0" fontId="2" fillId="0" borderId="17" xfId="1" applyFont="1" applyBorder="1" applyAlignment="1">
      <alignment horizontal="center"/>
    </xf>
    <xf numFmtId="0" fontId="16" fillId="0" borderId="30" xfId="9" applyFont="1" applyFill="1" applyBorder="1" applyAlignment="1">
      <alignment horizontal="center" wrapText="1"/>
    </xf>
    <xf numFmtId="0" fontId="16" fillId="0" borderId="18" xfId="9" applyFont="1" applyFill="1" applyBorder="1" applyAlignment="1">
      <alignment horizontal="center" wrapText="1"/>
    </xf>
    <xf numFmtId="0" fontId="16" fillId="0" borderId="19" xfId="9" applyFont="1" applyFill="1" applyBorder="1" applyAlignment="1">
      <alignment horizontal="center" wrapText="1"/>
    </xf>
    <xf numFmtId="0" fontId="2" fillId="10" borderId="18" xfId="1" applyFont="1" applyFill="1" applyBorder="1" applyAlignment="1" applyProtection="1">
      <alignment horizontal="center" vertical="center" wrapText="1"/>
    </xf>
    <xf numFmtId="0" fontId="2" fillId="10" borderId="31" xfId="1" applyFont="1" applyFill="1" applyBorder="1" applyAlignment="1" applyProtection="1">
      <alignment horizontal="center" vertical="center" wrapText="1"/>
    </xf>
    <xf numFmtId="0" fontId="4" fillId="2" borderId="1" xfId="1" applyFont="1" applyFill="1" applyBorder="1" applyAlignment="1" applyProtection="1">
      <alignment horizontal="center" vertical="center" wrapText="1"/>
    </xf>
    <xf numFmtId="0" fontId="4" fillId="2" borderId="2" xfId="1" applyFont="1" applyFill="1" applyBorder="1" applyAlignment="1" applyProtection="1">
      <alignment horizontal="center" vertical="center" wrapText="1"/>
    </xf>
    <xf numFmtId="0" fontId="4" fillId="2" borderId="8"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protection locked="0"/>
    </xf>
    <xf numFmtId="0" fontId="2" fillId="0" borderId="4" xfId="1" applyFont="1" applyFill="1" applyBorder="1" applyAlignment="1" applyProtection="1">
      <alignment horizontal="center" vertical="center" wrapText="1"/>
    </xf>
    <xf numFmtId="0" fontId="2" fillId="0" borderId="4" xfId="1" applyFont="1" applyBorder="1" applyAlignment="1">
      <alignment horizontal="center" vertical="center" wrapText="1"/>
    </xf>
    <xf numFmtId="0" fontId="2" fillId="0" borderId="4" xfId="1" applyFont="1" applyBorder="1" applyAlignment="1">
      <alignment horizontal="center" vertical="center"/>
    </xf>
    <xf numFmtId="0" fontId="2" fillId="10" borderId="13" xfId="1" applyFont="1" applyFill="1" applyBorder="1" applyAlignment="1">
      <alignment horizontal="left" vertical="center" wrapText="1"/>
    </xf>
    <xf numFmtId="0" fontId="2" fillId="0" borderId="17" xfId="1" applyFont="1" applyFill="1" applyBorder="1" applyAlignment="1" applyProtection="1">
      <alignment horizontal="center" vertical="center" wrapText="1"/>
      <protection locked="0"/>
    </xf>
    <xf numFmtId="0" fontId="2" fillId="10" borderId="2" xfId="1" applyFont="1" applyFill="1" applyBorder="1" applyAlignment="1" applyProtection="1">
      <alignment horizontal="center" vertical="center" wrapText="1"/>
    </xf>
    <xf numFmtId="0" fontId="2" fillId="10" borderId="3" xfId="1" applyFont="1" applyFill="1" applyBorder="1" applyAlignment="1" applyProtection="1">
      <alignment horizontal="center" vertical="center" wrapText="1"/>
    </xf>
    <xf numFmtId="0" fontId="2" fillId="0" borderId="23" xfId="1" applyFont="1" applyBorder="1" applyAlignment="1">
      <alignment horizontal="center" vertical="center"/>
    </xf>
    <xf numFmtId="0" fontId="2" fillId="0" borderId="24" xfId="1" applyFont="1" applyBorder="1" applyAlignment="1">
      <alignment horizontal="center" vertical="center"/>
    </xf>
    <xf numFmtId="0" fontId="2" fillId="10" borderId="21" xfId="1" applyFont="1" applyFill="1" applyBorder="1" applyAlignment="1" applyProtection="1">
      <alignment horizontal="center" vertical="center" wrapText="1"/>
    </xf>
    <xf numFmtId="0" fontId="2" fillId="10" borderId="16" xfId="1" applyFont="1" applyFill="1" applyBorder="1" applyAlignment="1" applyProtection="1">
      <alignment horizontal="center" vertical="center" wrapText="1"/>
    </xf>
    <xf numFmtId="0" fontId="2" fillId="10" borderId="51" xfId="1" applyFont="1" applyFill="1" applyBorder="1" applyAlignment="1" applyProtection="1">
      <alignment horizontal="center" vertical="center" wrapText="1"/>
    </xf>
    <xf numFmtId="0" fontId="2" fillId="10" borderId="44" xfId="1" applyFont="1" applyFill="1" applyBorder="1" applyAlignment="1" applyProtection="1">
      <alignment horizontal="center" vertical="center" wrapText="1"/>
    </xf>
    <xf numFmtId="0" fontId="2" fillId="2" borderId="4"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3" fillId="0" borderId="9" xfId="1" applyFont="1" applyBorder="1" applyAlignment="1" applyProtection="1">
      <alignment horizontal="center" vertical="center" wrapText="1"/>
      <protection locked="0"/>
    </xf>
    <xf numFmtId="0" fontId="3" fillId="0" borderId="21" xfId="1" applyFont="1" applyBorder="1" applyAlignment="1" applyProtection="1">
      <alignment horizontal="center" vertical="center" wrapText="1"/>
      <protection locked="0"/>
    </xf>
    <xf numFmtId="0" fontId="3" fillId="0" borderId="46" xfId="1" applyFont="1" applyBorder="1" applyAlignment="1" applyProtection="1">
      <alignment horizontal="center" vertical="center" wrapText="1"/>
      <protection locked="0"/>
    </xf>
    <xf numFmtId="0" fontId="3" fillId="0" borderId="49" xfId="1" applyFont="1" applyBorder="1" applyAlignment="1" applyProtection="1">
      <alignment horizontal="center" vertical="center" wrapText="1"/>
      <protection locked="0"/>
    </xf>
    <xf numFmtId="0" fontId="3" fillId="0" borderId="0" xfId="1" applyFont="1" applyBorder="1" applyAlignment="1" applyProtection="1">
      <alignment horizontal="center" vertical="center" wrapText="1"/>
      <protection locked="0"/>
    </xf>
    <xf numFmtId="0" fontId="3" fillId="0" borderId="38" xfId="1" applyFont="1" applyBorder="1" applyAlignment="1" applyProtection="1">
      <alignment horizontal="center" vertical="center" wrapText="1"/>
      <protection locked="0"/>
    </xf>
    <xf numFmtId="0" fontId="2" fillId="10" borderId="4" xfId="1" applyFont="1" applyFill="1" applyBorder="1" applyAlignment="1" applyProtection="1">
      <alignment horizontal="center" vertical="center" wrapText="1"/>
      <protection locked="0"/>
    </xf>
    <xf numFmtId="0" fontId="2" fillId="0" borderId="0" xfId="1" applyFont="1" applyFill="1" applyBorder="1" applyAlignment="1">
      <alignment horizontal="center" vertical="center" wrapText="1"/>
    </xf>
    <xf numFmtId="0" fontId="2" fillId="10" borderId="13" xfId="1" applyFont="1" applyFill="1" applyBorder="1" applyAlignment="1">
      <alignment horizontal="center" vertical="center" wrapText="1"/>
    </xf>
    <xf numFmtId="0" fontId="2" fillId="10" borderId="14" xfId="1" applyFont="1" applyFill="1" applyBorder="1" applyAlignment="1">
      <alignment horizontal="center" vertical="center" wrapText="1"/>
    </xf>
    <xf numFmtId="0" fontId="2" fillId="10" borderId="17" xfId="1" applyFont="1" applyFill="1" applyBorder="1" applyAlignment="1" applyProtection="1">
      <alignment horizontal="center" vertical="center" wrapText="1"/>
      <protection locked="0"/>
    </xf>
    <xf numFmtId="4" fontId="2" fillId="2" borderId="4" xfId="1" applyNumberFormat="1" applyFont="1" applyFill="1" applyBorder="1" applyAlignment="1" applyProtection="1">
      <alignment horizontal="center" vertical="center" wrapText="1"/>
      <protection locked="0"/>
    </xf>
    <xf numFmtId="0" fontId="2" fillId="11" borderId="12" xfId="1" applyFont="1" applyFill="1" applyBorder="1" applyAlignment="1">
      <alignment horizontal="center" vertical="center" wrapText="1"/>
    </xf>
    <xf numFmtId="0" fontId="2" fillId="11" borderId="15" xfId="1" applyFont="1" applyFill="1" applyBorder="1" applyAlignment="1">
      <alignment horizontal="center" vertical="center" wrapText="1"/>
    </xf>
    <xf numFmtId="0" fontId="2" fillId="11" borderId="22" xfId="1" applyFont="1" applyFill="1" applyBorder="1" applyAlignment="1">
      <alignment horizontal="center" vertical="center" wrapText="1"/>
    </xf>
    <xf numFmtId="0" fontId="2" fillId="10" borderId="4" xfId="1" applyFont="1" applyFill="1" applyBorder="1" applyAlignment="1">
      <alignment vertical="center" wrapText="1"/>
    </xf>
    <xf numFmtId="0" fontId="2" fillId="10" borderId="12" xfId="1" applyFont="1" applyFill="1" applyBorder="1" applyAlignment="1">
      <alignment horizontal="center" vertical="center" wrapText="1"/>
    </xf>
    <xf numFmtId="0" fontId="2" fillId="0" borderId="23" xfId="1" applyFont="1" applyBorder="1" applyAlignment="1">
      <alignment horizontal="center"/>
    </xf>
    <xf numFmtId="0" fontId="2" fillId="10" borderId="23" xfId="1" applyFont="1" applyFill="1" applyBorder="1" applyAlignment="1">
      <alignment vertical="center" wrapText="1"/>
    </xf>
    <xf numFmtId="0" fontId="17" fillId="13" borderId="12" xfId="1" applyFont="1" applyFill="1" applyBorder="1" applyAlignment="1">
      <alignment horizontal="center" vertical="center" wrapText="1"/>
    </xf>
    <xf numFmtId="0" fontId="17" fillId="13" borderId="13" xfId="1" applyFont="1" applyFill="1" applyBorder="1" applyAlignment="1">
      <alignment horizontal="center" vertical="center" wrapText="1"/>
    </xf>
    <xf numFmtId="0" fontId="17" fillId="13" borderId="14" xfId="1" applyFont="1" applyFill="1" applyBorder="1" applyAlignment="1">
      <alignment horizontal="center" vertical="center" wrapText="1"/>
    </xf>
    <xf numFmtId="0" fontId="4" fillId="11" borderId="12" xfId="1" applyFont="1" applyFill="1" applyBorder="1" applyAlignment="1" applyProtection="1">
      <alignment horizontal="center" vertical="center" wrapText="1"/>
    </xf>
    <xf numFmtId="0" fontId="4" fillId="11" borderId="13" xfId="1" applyFont="1" applyFill="1" applyBorder="1" applyAlignment="1" applyProtection="1">
      <alignment horizontal="center" vertical="center" wrapText="1"/>
    </xf>
    <xf numFmtId="0" fontId="4" fillId="11" borderId="14" xfId="1" applyFont="1" applyFill="1" applyBorder="1" applyAlignment="1" applyProtection="1">
      <alignment horizontal="center" vertical="center" wrapText="1"/>
    </xf>
    <xf numFmtId="0" fontId="1" fillId="11" borderId="13" xfId="1" applyFont="1" applyFill="1" applyBorder="1" applyAlignment="1"/>
    <xf numFmtId="0" fontId="1" fillId="11" borderId="14" xfId="1" applyFont="1" applyFill="1" applyBorder="1" applyAlignment="1"/>
    <xf numFmtId="0" fontId="2" fillId="0" borderId="2" xfId="1" applyFont="1" applyFill="1" applyBorder="1" applyAlignment="1" applyProtection="1">
      <alignment horizontal="center" vertical="center" wrapText="1"/>
    </xf>
    <xf numFmtId="0" fontId="2" fillId="0" borderId="3" xfId="1" applyFont="1" applyFill="1" applyBorder="1" applyAlignment="1" applyProtection="1">
      <alignment horizontal="center" vertical="center" wrapText="1"/>
    </xf>
    <xf numFmtId="0" fontId="19" fillId="0" borderId="4"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3" fillId="0" borderId="35" xfId="1" applyFont="1" applyBorder="1" applyAlignment="1" applyProtection="1">
      <alignment horizontal="justify" vertical="center" wrapText="1"/>
      <protection locked="0"/>
    </xf>
    <xf numFmtId="0" fontId="3" fillId="0" borderId="59" xfId="1" applyFont="1" applyBorder="1" applyAlignment="1" applyProtection="1">
      <alignment horizontal="justify" vertical="center" wrapText="1"/>
      <protection locked="0"/>
    </xf>
    <xf numFmtId="0" fontId="8" fillId="0" borderId="36" xfId="26" applyFont="1" applyBorder="1" applyAlignment="1">
      <alignment vertical="center" wrapText="1"/>
    </xf>
    <xf numFmtId="0" fontId="8" fillId="0" borderId="40" xfId="26" applyFont="1" applyBorder="1" applyAlignment="1">
      <alignment vertical="center" wrapText="1"/>
    </xf>
    <xf numFmtId="0" fontId="2" fillId="10" borderId="0" xfId="1" applyFont="1" applyFill="1" applyBorder="1" applyAlignment="1">
      <alignment horizontal="left" vertical="center" wrapText="1"/>
    </xf>
    <xf numFmtId="0" fontId="2" fillId="11" borderId="48" xfId="1" applyFont="1" applyFill="1" applyBorder="1" applyAlignment="1">
      <alignment horizontal="center" vertical="center" wrapText="1"/>
    </xf>
    <xf numFmtId="0" fontId="8" fillId="0" borderId="39" xfId="26" applyFont="1" applyBorder="1" applyAlignment="1">
      <alignment horizontal="center" vertical="center" wrapText="1"/>
    </xf>
    <xf numFmtId="0" fontId="2" fillId="10" borderId="30" xfId="1" applyFont="1" applyFill="1" applyBorder="1" applyAlignment="1">
      <alignment horizontal="center" vertical="center" wrapText="1"/>
    </xf>
    <xf numFmtId="0" fontId="2" fillId="10" borderId="31" xfId="1" applyFont="1" applyFill="1" applyBorder="1" applyAlignment="1">
      <alignment horizontal="center" vertical="center" wrapText="1"/>
    </xf>
    <xf numFmtId="0" fontId="3" fillId="0" borderId="23" xfId="1" applyFont="1" applyBorder="1" applyAlignment="1" applyProtection="1">
      <alignment horizontal="justify" vertical="center" wrapText="1"/>
      <protection locked="0"/>
    </xf>
    <xf numFmtId="0" fontId="3" fillId="0" borderId="24" xfId="1" applyFont="1" applyBorder="1" applyAlignment="1" applyProtection="1">
      <alignment horizontal="justify" vertical="center" wrapText="1"/>
      <protection locked="0"/>
    </xf>
    <xf numFmtId="0" fontId="2" fillId="10" borderId="6" xfId="1" applyFont="1" applyFill="1" applyBorder="1" applyAlignment="1">
      <alignment horizontal="center" vertical="center" wrapText="1"/>
    </xf>
    <xf numFmtId="0" fontId="2" fillId="10" borderId="25" xfId="1" applyFont="1" applyFill="1" applyBorder="1" applyAlignment="1">
      <alignment horizontal="center" vertical="center" wrapText="1"/>
    </xf>
    <xf numFmtId="0" fontId="2" fillId="10" borderId="26" xfId="1" applyFont="1" applyFill="1" applyBorder="1" applyAlignment="1">
      <alignment horizontal="center" vertical="center" wrapText="1"/>
    </xf>
    <xf numFmtId="0" fontId="2" fillId="11" borderId="47" xfId="1" applyFont="1" applyFill="1" applyBorder="1" applyAlignment="1">
      <alignment horizontal="center" vertical="center" wrapText="1"/>
    </xf>
    <xf numFmtId="0" fontId="8" fillId="0" borderId="29" xfId="26" applyFont="1" applyBorder="1" applyAlignment="1">
      <alignment horizontal="center" vertical="center" wrapText="1"/>
    </xf>
    <xf numFmtId="0" fontId="3" fillId="0" borderId="13" xfId="1" applyFont="1" applyBorder="1" applyAlignment="1" applyProtection="1">
      <alignment horizontal="justify" vertical="center" wrapText="1"/>
      <protection locked="0"/>
    </xf>
    <xf numFmtId="0" fontId="3" fillId="0" borderId="14" xfId="1" applyFont="1" applyBorder="1" applyAlignment="1" applyProtection="1">
      <alignment horizontal="justify" vertical="center" wrapText="1"/>
      <protection locked="0"/>
    </xf>
    <xf numFmtId="0" fontId="1" fillId="0" borderId="4" xfId="1" applyFont="1" applyBorder="1" applyAlignment="1"/>
    <xf numFmtId="0" fontId="1" fillId="0" borderId="17" xfId="1" applyFont="1" applyBorder="1" applyAlignment="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8" xfId="1" applyFont="1" applyBorder="1" applyAlignment="1">
      <alignment horizontal="center" vertical="center" wrapText="1"/>
    </xf>
    <xf numFmtId="0" fontId="8" fillId="0" borderId="21" xfId="26" applyFont="1" applyBorder="1" applyAlignment="1">
      <alignment horizontal="center" vertical="center" wrapText="1"/>
    </xf>
    <xf numFmtId="0" fontId="8" fillId="0" borderId="46" xfId="26" applyFont="1" applyBorder="1" applyAlignment="1">
      <alignment horizontal="center" vertical="center" wrapText="1"/>
    </xf>
    <xf numFmtId="0" fontId="8" fillId="0" borderId="60" xfId="26" applyFont="1" applyBorder="1" applyAlignment="1">
      <alignment horizontal="center" vertical="center" wrapText="1"/>
    </xf>
    <xf numFmtId="0" fontId="8" fillId="0" borderId="36" xfId="26" applyFont="1" applyBorder="1" applyAlignment="1">
      <alignment horizontal="center" vertical="center" wrapText="1"/>
    </xf>
    <xf numFmtId="0" fontId="8" fillId="0" borderId="40" xfId="26" applyFont="1" applyBorder="1" applyAlignment="1">
      <alignment horizontal="center" vertical="center" wrapText="1"/>
    </xf>
    <xf numFmtId="0" fontId="2" fillId="10" borderId="6" xfId="1" applyFont="1" applyFill="1" applyBorder="1" applyAlignment="1">
      <alignment vertical="center" wrapText="1"/>
    </xf>
    <xf numFmtId="0" fontId="2" fillId="10" borderId="9" xfId="1" applyFont="1" applyFill="1" applyBorder="1" applyAlignment="1">
      <alignment vertical="center" wrapText="1"/>
    </xf>
    <xf numFmtId="0" fontId="2" fillId="10" borderId="16" xfId="1" applyFont="1" applyFill="1" applyBorder="1" applyAlignment="1">
      <alignment vertical="center" wrapText="1"/>
    </xf>
    <xf numFmtId="0" fontId="8" fillId="0" borderId="49" xfId="26" applyFont="1" applyBorder="1" applyAlignment="1">
      <alignment vertical="center" wrapText="1"/>
    </xf>
    <xf numFmtId="0" fontId="8" fillId="0" borderId="50" xfId="26" applyFont="1" applyBorder="1" applyAlignment="1">
      <alignment vertical="center" wrapText="1"/>
    </xf>
    <xf numFmtId="0" fontId="8" fillId="0" borderId="43" xfId="26" applyFont="1" applyBorder="1" applyAlignment="1">
      <alignment horizontal="center" vertical="center" wrapText="1"/>
    </xf>
    <xf numFmtId="0" fontId="2" fillId="2" borderId="6" xfId="1" quotePrefix="1" applyFont="1" applyFill="1" applyBorder="1" applyAlignment="1" applyProtection="1">
      <alignment horizontal="left" vertical="center" wrapText="1"/>
      <protection locked="0"/>
    </xf>
    <xf numFmtId="0" fontId="2" fillId="2" borderId="6" xfId="1" applyFont="1" applyFill="1" applyBorder="1" applyAlignment="1" applyProtection="1">
      <alignment horizontal="left" vertical="center" wrapText="1"/>
      <protection locked="0"/>
    </xf>
    <xf numFmtId="0" fontId="2" fillId="2" borderId="57" xfId="1" applyFont="1" applyFill="1" applyBorder="1" applyAlignment="1" applyProtection="1">
      <alignment horizontal="left" vertical="center" wrapText="1"/>
      <protection locked="0"/>
    </xf>
    <xf numFmtId="0" fontId="8" fillId="0" borderId="16" xfId="26" applyFont="1" applyBorder="1" applyAlignment="1">
      <alignment vertical="center" wrapText="1"/>
    </xf>
    <xf numFmtId="0" fontId="8" fillId="0" borderId="60" xfId="26" applyFont="1" applyBorder="1" applyAlignment="1">
      <alignment vertical="center" wrapText="1"/>
    </xf>
    <xf numFmtId="0" fontId="8" fillId="0" borderId="55" xfId="26" applyFont="1" applyBorder="1" applyAlignment="1">
      <alignment vertical="center" wrapText="1"/>
    </xf>
    <xf numFmtId="0" fontId="2" fillId="11" borderId="56" xfId="1" applyFont="1" applyFill="1" applyBorder="1" applyAlignment="1">
      <alignment horizontal="center" vertical="center" wrapText="1"/>
    </xf>
    <xf numFmtId="0" fontId="8" fillId="0" borderId="50" xfId="26" applyFont="1" applyBorder="1" applyAlignment="1">
      <alignment horizontal="center" vertical="center" wrapText="1"/>
    </xf>
    <xf numFmtId="0" fontId="8" fillId="0" borderId="55" xfId="26" applyFont="1" applyBorder="1" applyAlignment="1">
      <alignment horizontal="center" vertical="center" wrapText="1"/>
    </xf>
    <xf numFmtId="0" fontId="2" fillId="10" borderId="13" xfId="1" applyFont="1" applyFill="1" applyBorder="1" applyAlignment="1">
      <alignment vertical="center" wrapText="1"/>
    </xf>
    <xf numFmtId="0" fontId="2" fillId="0" borderId="35" xfId="1" applyFont="1" applyBorder="1" applyAlignment="1">
      <alignment wrapText="1"/>
    </xf>
    <xf numFmtId="0" fontId="8" fillId="0" borderId="35" xfId="26" applyBorder="1" applyAlignment="1">
      <alignment wrapText="1"/>
    </xf>
    <xf numFmtId="0" fontId="2" fillId="2" borderId="23" xfId="1" applyFont="1" applyFill="1" applyBorder="1" applyAlignment="1" applyProtection="1">
      <alignment horizontal="center" vertical="center" wrapText="1"/>
      <protection locked="0"/>
    </xf>
    <xf numFmtId="0" fontId="2" fillId="2" borderId="24" xfId="1" applyFont="1" applyFill="1" applyBorder="1" applyAlignment="1" applyProtection="1">
      <alignment horizontal="center" vertical="center" wrapText="1"/>
      <protection locked="0"/>
    </xf>
    <xf numFmtId="0" fontId="2" fillId="10" borderId="13" xfId="1" applyFont="1" applyFill="1" applyBorder="1" applyAlignment="1">
      <alignment horizontal="center" wrapText="1"/>
    </xf>
    <xf numFmtId="0" fontId="2" fillId="10" borderId="14" xfId="1" applyFont="1" applyFill="1" applyBorder="1" applyAlignment="1">
      <alignment horizontal="center" wrapText="1"/>
    </xf>
    <xf numFmtId="0" fontId="2" fillId="10" borderId="53" xfId="1" applyFont="1" applyFill="1" applyBorder="1" applyAlignment="1">
      <alignment horizontal="center" vertical="center" wrapText="1"/>
    </xf>
    <xf numFmtId="0" fontId="3" fillId="0" borderId="53" xfId="1" applyFont="1" applyBorder="1" applyAlignment="1" applyProtection="1">
      <alignment horizontal="center" vertical="center" wrapText="1"/>
      <protection locked="0"/>
    </xf>
    <xf numFmtId="0" fontId="3" fillId="0" borderId="52" xfId="1" applyFont="1" applyBorder="1" applyAlignment="1" applyProtection="1">
      <alignment horizontal="center" vertical="center" wrapText="1"/>
      <protection locked="0"/>
    </xf>
    <xf numFmtId="0" fontId="2" fillId="0" borderId="35" xfId="1" applyFont="1" applyBorder="1" applyAlignment="1">
      <alignment horizontal="center" wrapText="1"/>
    </xf>
    <xf numFmtId="0" fontId="2" fillId="0" borderId="36" xfId="1" applyFont="1" applyBorder="1" applyAlignment="1">
      <alignment horizontal="center"/>
    </xf>
    <xf numFmtId="0" fontId="5" fillId="10" borderId="53" xfId="1" applyFont="1" applyFill="1" applyBorder="1" applyAlignment="1">
      <alignment horizontal="center" vertical="center" wrapText="1"/>
    </xf>
    <xf numFmtId="0" fontId="22" fillId="0" borderId="32" xfId="1" applyFont="1" applyBorder="1" applyAlignment="1" applyProtection="1">
      <alignment horizontal="center" vertical="center" wrapText="1"/>
      <protection locked="0"/>
    </xf>
    <xf numFmtId="0" fontId="22" fillId="0" borderId="10" xfId="1" applyFont="1" applyBorder="1" applyAlignment="1" applyProtection="1">
      <alignment horizontal="center" vertical="center" wrapText="1"/>
      <protection locked="0"/>
    </xf>
    <xf numFmtId="0" fontId="22" fillId="0" borderId="11" xfId="1" applyFont="1" applyBorder="1" applyAlignment="1" applyProtection="1">
      <alignment horizontal="center" vertical="center" wrapText="1"/>
      <protection locked="0"/>
    </xf>
    <xf numFmtId="4" fontId="2" fillId="0" borderId="1" xfId="10" applyNumberFormat="1" applyFont="1" applyFill="1" applyBorder="1" applyAlignment="1">
      <alignment horizontal="center" wrapText="1"/>
    </xf>
    <xf numFmtId="4" fontId="2" fillId="0" borderId="3" xfId="10" applyNumberFormat="1" applyFont="1" applyFill="1" applyBorder="1" applyAlignment="1">
      <alignment horizontal="center" wrapText="1"/>
    </xf>
    <xf numFmtId="0" fontId="5" fillId="0" borderId="1" xfId="10" applyFont="1" applyFill="1" applyBorder="1" applyAlignment="1" applyProtection="1">
      <alignment horizontal="center" vertical="center" wrapText="1"/>
      <protection locked="0"/>
    </xf>
    <xf numFmtId="0" fontId="5" fillId="0" borderId="3" xfId="10" applyFont="1" applyFill="1" applyBorder="1" applyAlignment="1" applyProtection="1">
      <alignment horizontal="center" vertical="center" wrapText="1"/>
      <protection locked="0"/>
    </xf>
    <xf numFmtId="0" fontId="2" fillId="0" borderId="1" xfId="10" applyFont="1" applyFill="1" applyBorder="1" applyAlignment="1">
      <alignment horizontal="center"/>
    </xf>
    <xf numFmtId="0" fontId="2" fillId="0" borderId="3" xfId="10" applyFont="1" applyFill="1" applyBorder="1" applyAlignment="1">
      <alignment horizontal="center"/>
    </xf>
    <xf numFmtId="165" fontId="2" fillId="0" borderId="1" xfId="33" applyNumberFormat="1" applyFont="1" applyFill="1" applyBorder="1" applyAlignment="1" applyProtection="1">
      <alignment horizontal="center" vertical="center" wrapText="1"/>
    </xf>
    <xf numFmtId="165" fontId="2" fillId="0" borderId="3" xfId="33" applyNumberFormat="1" applyFont="1" applyFill="1" applyBorder="1" applyAlignment="1" applyProtection="1">
      <alignment horizontal="center" vertical="center" wrapText="1"/>
    </xf>
    <xf numFmtId="0" fontId="2" fillId="2" borderId="1" xfId="10" applyFont="1" applyFill="1" applyBorder="1" applyAlignment="1">
      <alignment horizontal="center"/>
    </xf>
    <xf numFmtId="0" fontId="2" fillId="2" borderId="3" xfId="10" applyFont="1" applyFill="1" applyBorder="1" applyAlignment="1">
      <alignment horizontal="center"/>
    </xf>
    <xf numFmtId="165" fontId="2" fillId="0" borderId="8" xfId="33" applyNumberFormat="1" applyFont="1" applyFill="1" applyBorder="1" applyAlignment="1" applyProtection="1">
      <alignment horizontal="center" vertical="center" wrapText="1"/>
    </xf>
    <xf numFmtId="43" fontId="23" fillId="0" borderId="1" xfId="33" applyFont="1" applyFill="1" applyBorder="1" applyAlignment="1" applyProtection="1">
      <alignment horizontal="center" vertical="center" wrapText="1"/>
    </xf>
    <xf numFmtId="43" fontId="23" fillId="0" borderId="3" xfId="33" applyFont="1" applyFill="1" applyBorder="1" applyAlignment="1" applyProtection="1">
      <alignment horizontal="center" vertical="center" wrapText="1"/>
    </xf>
    <xf numFmtId="0" fontId="5" fillId="10" borderId="4" xfId="1" applyFont="1" applyFill="1" applyBorder="1" applyAlignment="1" applyProtection="1">
      <alignment horizontal="center" vertical="center" wrapText="1"/>
      <protection locked="0"/>
    </xf>
    <xf numFmtId="0" fontId="5" fillId="10" borderId="17" xfId="1" applyFont="1" applyFill="1" applyBorder="1" applyAlignment="1" applyProtection="1">
      <alignment horizontal="center" vertical="center" wrapText="1"/>
      <protection locked="0"/>
    </xf>
    <xf numFmtId="4" fontId="2" fillId="0" borderId="2" xfId="10" applyNumberFormat="1" applyFont="1" applyFill="1" applyBorder="1" applyAlignment="1">
      <alignment horizontal="center" wrapText="1"/>
    </xf>
    <xf numFmtId="0" fontId="2" fillId="2" borderId="1" xfId="19" applyFont="1" applyFill="1" applyBorder="1" applyAlignment="1" applyProtection="1">
      <alignment horizontal="center" vertical="center" wrapText="1"/>
    </xf>
    <xf numFmtId="0" fontId="2" fillId="2" borderId="3" xfId="19" applyFont="1" applyFill="1" applyBorder="1" applyAlignment="1" applyProtection="1">
      <alignment horizontal="center" vertical="center" wrapText="1"/>
    </xf>
    <xf numFmtId="165" fontId="2" fillId="0" borderId="1" xfId="33" applyNumberFormat="1" applyFont="1" applyFill="1" applyBorder="1" applyAlignment="1" applyProtection="1">
      <alignment vertical="center" wrapText="1"/>
    </xf>
    <xf numFmtId="165" fontId="2" fillId="0" borderId="8" xfId="33" applyNumberFormat="1" applyFont="1" applyFill="1" applyBorder="1" applyAlignment="1" applyProtection="1">
      <alignment vertical="center" wrapText="1"/>
    </xf>
    <xf numFmtId="4" fontId="5" fillId="0" borderId="4" xfId="1" applyNumberFormat="1" applyFont="1" applyFill="1" applyBorder="1" applyAlignment="1" applyProtection="1">
      <alignment horizontal="center" vertical="center" wrapText="1"/>
      <protection locked="0"/>
    </xf>
    <xf numFmtId="0" fontId="5" fillId="0" borderId="17" xfId="1" applyFont="1" applyFill="1" applyBorder="1" applyAlignment="1" applyProtection="1">
      <alignment horizontal="center" vertical="center" wrapText="1"/>
      <protection locked="0"/>
    </xf>
    <xf numFmtId="0" fontId="5" fillId="0" borderId="35" xfId="1" applyFont="1" applyFill="1" applyBorder="1" applyAlignment="1">
      <alignment horizontal="center" vertical="center" wrapText="1"/>
    </xf>
    <xf numFmtId="0" fontId="5" fillId="11" borderId="42" xfId="1" applyFont="1" applyFill="1" applyBorder="1" applyAlignment="1">
      <alignment horizontal="center" vertical="center" wrapText="1"/>
    </xf>
    <xf numFmtId="0" fontId="5" fillId="11" borderId="58" xfId="1" applyFont="1" applyFill="1" applyBorder="1" applyAlignment="1">
      <alignment horizontal="center" vertical="center" wrapText="1"/>
    </xf>
    <xf numFmtId="0" fontId="5" fillId="11" borderId="43" xfId="1" applyFont="1" applyFill="1" applyBorder="1" applyAlignment="1">
      <alignment horizontal="center" vertical="center" wrapText="1"/>
    </xf>
    <xf numFmtId="0" fontId="5" fillId="10" borderId="26" xfId="1" applyFont="1" applyFill="1" applyBorder="1" applyAlignment="1">
      <alignment horizontal="center" wrapText="1"/>
    </xf>
    <xf numFmtId="0" fontId="5" fillId="10" borderId="13" xfId="1" applyFont="1" applyFill="1" applyBorder="1" applyAlignment="1">
      <alignment horizontal="center" wrapText="1"/>
    </xf>
    <xf numFmtId="0" fontId="5" fillId="10" borderId="14" xfId="1" applyFont="1" applyFill="1" applyBorder="1" applyAlignment="1">
      <alignment horizontal="center" wrapText="1"/>
    </xf>
    <xf numFmtId="0" fontId="5" fillId="10" borderId="3" xfId="1" applyFont="1" applyFill="1" applyBorder="1" applyAlignment="1" applyProtection="1">
      <alignment horizontal="center" vertical="center" wrapText="1"/>
      <protection locked="0"/>
    </xf>
    <xf numFmtId="0" fontId="5" fillId="10" borderId="1" xfId="1" applyFont="1" applyFill="1" applyBorder="1" applyAlignment="1" applyProtection="1">
      <alignment horizontal="center" vertical="center" wrapText="1"/>
      <protection locked="0"/>
    </xf>
    <xf numFmtId="4" fontId="5" fillId="2" borderId="4" xfId="1" applyNumberFormat="1" applyFont="1" applyFill="1" applyBorder="1" applyAlignment="1" applyProtection="1">
      <alignment horizontal="center" vertical="center" wrapText="1"/>
      <protection locked="0"/>
    </xf>
    <xf numFmtId="0" fontId="5" fillId="2" borderId="17" xfId="1" applyFont="1" applyFill="1" applyBorder="1" applyAlignment="1" applyProtection="1">
      <alignment horizontal="center" vertical="center" wrapText="1"/>
      <protection locked="0"/>
    </xf>
    <xf numFmtId="0" fontId="2" fillId="0" borderId="1" xfId="1" applyFont="1" applyBorder="1" applyAlignment="1">
      <alignment horizontal="center"/>
    </xf>
    <xf numFmtId="0" fontId="2" fillId="0" borderId="3" xfId="1" applyFont="1" applyBorder="1" applyAlignment="1">
      <alignment horizontal="center"/>
    </xf>
    <xf numFmtId="0" fontId="2" fillId="0" borderId="1" xfId="19" applyFont="1" applyBorder="1" applyAlignment="1">
      <alignment horizontal="center" wrapText="1"/>
    </xf>
    <xf numFmtId="0" fontId="2" fillId="0" borderId="2" xfId="19" applyFont="1" applyBorder="1" applyAlignment="1">
      <alignment horizontal="center" wrapText="1"/>
    </xf>
    <xf numFmtId="0" fontId="2" fillId="0" borderId="3" xfId="19" applyFont="1" applyBorder="1" applyAlignment="1">
      <alignment horizontal="center" wrapText="1"/>
    </xf>
    <xf numFmtId="0" fontId="5" fillId="10" borderId="4" xfId="1" applyFont="1" applyFill="1" applyBorder="1" applyAlignment="1">
      <alignment vertical="center" wrapText="1"/>
    </xf>
    <xf numFmtId="0" fontId="5" fillId="10" borderId="23" xfId="1" applyFont="1" applyFill="1" applyBorder="1" applyAlignment="1">
      <alignment vertical="center" wrapText="1"/>
    </xf>
    <xf numFmtId="0" fontId="5" fillId="0" borderId="21" xfId="1" applyFont="1" applyFill="1" applyBorder="1" applyAlignment="1">
      <alignment horizontal="center" vertical="center" wrapText="1"/>
    </xf>
    <xf numFmtId="0" fontId="5" fillId="11" borderId="12" xfId="1" applyFont="1" applyFill="1" applyBorder="1" applyAlignment="1">
      <alignment horizontal="center" vertical="center" wrapText="1"/>
    </xf>
    <xf numFmtId="0" fontId="5" fillId="11" borderId="15" xfId="1" applyFont="1" applyFill="1" applyBorder="1" applyAlignment="1">
      <alignment horizontal="center" vertical="center" wrapText="1"/>
    </xf>
    <xf numFmtId="0" fontId="5" fillId="10" borderId="13" xfId="1" applyFont="1" applyFill="1" applyBorder="1" applyAlignment="1">
      <alignment horizontal="center" vertical="center" wrapText="1"/>
    </xf>
    <xf numFmtId="0" fontId="5" fillId="10" borderId="14" xfId="1" applyFont="1" applyFill="1" applyBorder="1" applyAlignment="1">
      <alignment horizontal="center" vertical="center" wrapText="1"/>
    </xf>
    <xf numFmtId="0" fontId="5" fillId="10" borderId="30" xfId="1" applyFont="1" applyFill="1" applyBorder="1" applyAlignment="1">
      <alignment horizontal="center" vertical="center" wrapText="1"/>
    </xf>
    <xf numFmtId="0" fontId="5" fillId="10" borderId="31" xfId="1" applyFont="1" applyFill="1" applyBorder="1" applyAlignment="1">
      <alignment horizontal="center" vertical="center" wrapText="1"/>
    </xf>
    <xf numFmtId="0" fontId="22" fillId="0" borderId="23" xfId="1" applyFont="1" applyBorder="1" applyAlignment="1" applyProtection="1">
      <alignment horizontal="justify" vertical="center" wrapText="1"/>
      <protection locked="0"/>
    </xf>
    <xf numFmtId="0" fontId="22" fillId="0" borderId="24" xfId="1" applyFont="1" applyBorder="1" applyAlignment="1" applyProtection="1">
      <alignment horizontal="justify" vertical="center" wrapText="1"/>
      <protection locked="0"/>
    </xf>
    <xf numFmtId="0" fontId="5" fillId="0" borderId="10" xfId="1" applyFont="1" applyFill="1" applyBorder="1" applyAlignment="1">
      <alignment horizontal="center" vertical="center" wrapText="1"/>
    </xf>
    <xf numFmtId="0" fontId="5" fillId="10" borderId="12" xfId="1" applyFont="1" applyFill="1" applyBorder="1" applyAlignment="1">
      <alignment horizontal="center" vertical="center" wrapText="1"/>
    </xf>
    <xf numFmtId="0" fontId="5" fillId="10" borderId="1" xfId="1" applyFont="1" applyFill="1" applyBorder="1" applyAlignment="1">
      <alignment horizontal="left" vertical="center" wrapText="1"/>
    </xf>
    <xf numFmtId="0" fontId="5" fillId="10" borderId="3" xfId="1" applyFont="1" applyFill="1" applyBorder="1" applyAlignment="1">
      <alignment horizontal="left" vertical="center" wrapText="1"/>
    </xf>
    <xf numFmtId="0" fontId="22" fillId="0" borderId="4" xfId="1" applyFont="1" applyBorder="1" applyAlignment="1" applyProtection="1">
      <alignment horizontal="justify" vertical="center" wrapText="1"/>
      <protection locked="0"/>
    </xf>
    <xf numFmtId="0" fontId="22" fillId="0" borderId="17" xfId="1" applyFont="1" applyBorder="1" applyAlignment="1" applyProtection="1">
      <alignment horizontal="justify" vertical="center" wrapText="1"/>
      <protection locked="0"/>
    </xf>
    <xf numFmtId="0" fontId="5" fillId="10" borderId="6" xfId="1" applyFont="1" applyFill="1" applyBorder="1" applyAlignment="1">
      <alignment vertical="center" wrapText="1"/>
    </xf>
    <xf numFmtId="0" fontId="5" fillId="10" borderId="6" xfId="1" applyFont="1" applyFill="1" applyBorder="1" applyAlignment="1">
      <alignment horizontal="center" vertical="center" wrapText="1"/>
    </xf>
    <xf numFmtId="0" fontId="5" fillId="2" borderId="25" xfId="1" quotePrefix="1" applyFont="1" applyFill="1" applyBorder="1" applyAlignment="1" applyProtection="1">
      <alignment horizontal="center" vertical="center" wrapText="1"/>
      <protection locked="0"/>
    </xf>
    <xf numFmtId="0" fontId="5" fillId="2" borderId="26" xfId="1" quotePrefix="1" applyFont="1" applyFill="1" applyBorder="1" applyAlignment="1" applyProtection="1">
      <alignment horizontal="center" vertical="center" wrapText="1"/>
      <protection locked="0"/>
    </xf>
    <xf numFmtId="0" fontId="5" fillId="10" borderId="25" xfId="1" applyFont="1" applyFill="1" applyBorder="1" applyAlignment="1">
      <alignment horizontal="center" vertical="center" wrapText="1"/>
    </xf>
    <xf numFmtId="0" fontId="5" fillId="10" borderId="26" xfId="1" applyFont="1" applyFill="1" applyBorder="1" applyAlignment="1">
      <alignment horizontal="center" vertical="center" wrapText="1"/>
    </xf>
    <xf numFmtId="0" fontId="5" fillId="2" borderId="6" xfId="1" quotePrefix="1" applyFont="1" applyFill="1" applyBorder="1" applyAlignment="1" applyProtection="1">
      <alignment horizontal="center" vertical="center" wrapText="1"/>
      <protection locked="0"/>
    </xf>
    <xf numFmtId="0" fontId="5" fillId="2" borderId="57" xfId="1" applyFont="1" applyFill="1" applyBorder="1" applyAlignment="1" applyProtection="1">
      <alignment horizontal="center" vertical="center" wrapText="1"/>
      <protection locked="0"/>
    </xf>
    <xf numFmtId="0" fontId="22" fillId="0" borderId="23" xfId="1" applyFont="1" applyBorder="1" applyAlignment="1" applyProtection="1">
      <alignment horizontal="center" vertical="center" wrapText="1"/>
      <protection locked="0"/>
    </xf>
    <xf numFmtId="0" fontId="22" fillId="0" borderId="24" xfId="1" applyFont="1" applyBorder="1" applyAlignment="1" applyProtection="1">
      <alignment horizontal="center" vertical="center" wrapText="1"/>
      <protection locked="0"/>
    </xf>
    <xf numFmtId="0" fontId="5" fillId="10" borderId="13" xfId="1" applyFont="1" applyFill="1" applyBorder="1" applyAlignment="1">
      <alignment vertical="center" wrapText="1"/>
    </xf>
    <xf numFmtId="0" fontId="22" fillId="0" borderId="13" xfId="1" applyFont="1" applyBorder="1" applyAlignment="1" applyProtection="1">
      <alignment horizontal="justify" vertical="center" wrapText="1"/>
      <protection locked="0"/>
    </xf>
    <xf numFmtId="0" fontId="22" fillId="0" borderId="14" xfId="1" applyFont="1" applyBorder="1" applyAlignment="1" applyProtection="1">
      <alignment horizontal="justify" vertical="center" wrapText="1"/>
      <protection locked="0"/>
    </xf>
    <xf numFmtId="0" fontId="5" fillId="0" borderId="1" xfId="19" applyFont="1" applyBorder="1" applyAlignment="1" applyProtection="1">
      <alignment horizontal="justify" vertical="center" wrapText="1"/>
      <protection locked="0"/>
    </xf>
    <xf numFmtId="0" fontId="5" fillId="0" borderId="2" xfId="19" applyFont="1" applyBorder="1" applyAlignment="1" applyProtection="1">
      <alignment horizontal="justify" vertical="center" wrapText="1"/>
      <protection locked="0"/>
    </xf>
    <xf numFmtId="0" fontId="5" fillId="0" borderId="8" xfId="19" applyFont="1" applyBorder="1" applyAlignment="1" applyProtection="1">
      <alignment horizontal="justify" vertical="center" wrapText="1"/>
      <protection locked="0"/>
    </xf>
    <xf numFmtId="0" fontId="5" fillId="10" borderId="4" xfId="1" applyFont="1" applyFill="1" applyBorder="1" applyAlignment="1">
      <alignment horizontal="left" vertical="center" wrapText="1"/>
    </xf>
    <xf numFmtId="0" fontId="5" fillId="2" borderId="1" xfId="19" applyFont="1" applyFill="1" applyBorder="1" applyAlignment="1" applyProtection="1">
      <alignment horizontal="center" vertical="center" wrapText="1"/>
      <protection locked="0"/>
    </xf>
    <xf numFmtId="0" fontId="5" fillId="2" borderId="2" xfId="19" applyFont="1" applyFill="1" applyBorder="1" applyAlignment="1" applyProtection="1">
      <alignment horizontal="center" vertical="center" wrapText="1"/>
      <protection locked="0"/>
    </xf>
    <xf numFmtId="0" fontId="5" fillId="2" borderId="8" xfId="19" applyFont="1" applyFill="1" applyBorder="1" applyAlignment="1" applyProtection="1">
      <alignment horizontal="center" vertical="center" wrapText="1"/>
      <protection locked="0"/>
    </xf>
    <xf numFmtId="0" fontId="22" fillId="2" borderId="1" xfId="1" applyFont="1" applyFill="1" applyBorder="1" applyAlignment="1" applyProtection="1">
      <alignment horizontal="center" vertical="center" wrapText="1"/>
      <protection locked="0"/>
    </xf>
    <xf numFmtId="0" fontId="22" fillId="2" borderId="2" xfId="1" applyFont="1" applyFill="1" applyBorder="1" applyAlignment="1" applyProtection="1">
      <alignment horizontal="center" vertical="center" wrapText="1"/>
      <protection locked="0"/>
    </xf>
    <xf numFmtId="0" fontId="22" fillId="2" borderId="8" xfId="1" applyFont="1" applyFill="1" applyBorder="1" applyAlignment="1" applyProtection="1">
      <alignment horizontal="center" vertical="center" wrapText="1"/>
      <protection locked="0"/>
    </xf>
    <xf numFmtId="0" fontId="5" fillId="10" borderId="13" xfId="1" applyFont="1" applyFill="1" applyBorder="1" applyAlignment="1">
      <alignment horizontal="left" vertical="center" wrapText="1"/>
    </xf>
    <xf numFmtId="0" fontId="22" fillId="0" borderId="13" xfId="1" applyFont="1" applyBorder="1" applyAlignment="1" applyProtection="1">
      <alignment horizontal="center" vertical="center" wrapText="1"/>
      <protection locked="0"/>
    </xf>
    <xf numFmtId="0" fontId="22" fillId="0" borderId="14" xfId="1" applyFont="1" applyBorder="1" applyAlignment="1" applyProtection="1">
      <alignment horizontal="center" vertical="center" wrapText="1"/>
      <protection locked="0"/>
    </xf>
    <xf numFmtId="0" fontId="5" fillId="12" borderId="4" xfId="1" applyFont="1" applyFill="1" applyBorder="1" applyAlignment="1">
      <alignment vertical="center" wrapText="1"/>
    </xf>
    <xf numFmtId="0" fontId="22" fillId="0" borderId="4" xfId="1" applyFont="1" applyBorder="1" applyAlignment="1" applyProtection="1">
      <alignment horizontal="center" vertical="center" wrapText="1"/>
      <protection locked="0"/>
    </xf>
    <xf numFmtId="0" fontId="22" fillId="0" borderId="17" xfId="1" applyFont="1" applyBorder="1" applyAlignment="1" applyProtection="1">
      <alignment horizontal="center" vertical="center" wrapText="1"/>
      <protection locked="0"/>
    </xf>
    <xf numFmtId="0" fontId="5" fillId="0" borderId="1" xfId="23" applyFont="1" applyBorder="1" applyAlignment="1" applyProtection="1">
      <alignment horizontal="center" vertical="center" wrapText="1"/>
      <protection locked="0"/>
    </xf>
    <xf numFmtId="0" fontId="5" fillId="0" borderId="2" xfId="23" applyFont="1" applyBorder="1" applyAlignment="1" applyProtection="1">
      <alignment horizontal="center" vertical="center" wrapText="1"/>
      <protection locked="0"/>
    </xf>
    <xf numFmtId="0" fontId="5" fillId="0" borderId="8" xfId="23" applyFont="1" applyBorder="1" applyAlignment="1" applyProtection="1">
      <alignment horizontal="center" vertical="center" wrapText="1"/>
      <protection locked="0"/>
    </xf>
    <xf numFmtId="0" fontId="5" fillId="10" borderId="23" xfId="1" applyFont="1" applyFill="1" applyBorder="1" applyAlignment="1">
      <alignment horizontal="left" vertical="center" wrapText="1"/>
    </xf>
    <xf numFmtId="0" fontId="5" fillId="0" borderId="30" xfId="19" applyFont="1" applyBorder="1" applyAlignment="1" applyProtection="1">
      <alignment horizontal="center" vertical="center" wrapText="1"/>
      <protection locked="0"/>
    </xf>
    <xf numFmtId="0" fontId="5" fillId="0" borderId="18" xfId="19" applyFont="1" applyBorder="1" applyAlignment="1" applyProtection="1">
      <alignment horizontal="center" vertical="center" wrapText="1"/>
      <protection locked="0"/>
    </xf>
    <xf numFmtId="0" fontId="5" fillId="0" borderId="19" xfId="19" applyFont="1" applyBorder="1" applyAlignment="1" applyProtection="1">
      <alignment horizontal="center" vertical="center" wrapText="1"/>
      <protection locked="0"/>
    </xf>
    <xf numFmtId="0" fontId="1" fillId="0" borderId="4" xfId="1" applyBorder="1" applyAlignment="1"/>
    <xf numFmtId="0" fontId="1" fillId="0" borderId="17" xfId="1" applyBorder="1" applyAlignment="1"/>
    <xf numFmtId="0" fontId="2" fillId="0" borderId="2" xfId="1" quotePrefix="1" applyFont="1" applyFill="1" applyBorder="1" applyAlignment="1" applyProtection="1">
      <alignment horizontal="center" vertical="center" wrapText="1"/>
    </xf>
    <xf numFmtId="0" fontId="15" fillId="0" borderId="4" xfId="1" quotePrefix="1" applyFont="1" applyFill="1" applyBorder="1" applyAlignment="1">
      <alignment horizontal="center" vertical="center" wrapText="1"/>
    </xf>
    <xf numFmtId="0" fontId="15" fillId="0" borderId="17" xfId="1" applyFont="1" applyFill="1" applyBorder="1" applyAlignment="1">
      <alignment horizontal="center" vertical="center" wrapText="1"/>
    </xf>
    <xf numFmtId="0" fontId="2" fillId="0" borderId="30" xfId="23" applyFont="1" applyFill="1" applyBorder="1" applyAlignment="1">
      <alignment horizontal="center" wrapText="1"/>
    </xf>
    <xf numFmtId="0" fontId="2" fillId="0" borderId="18" xfId="23" applyFont="1" applyFill="1" applyBorder="1" applyAlignment="1">
      <alignment horizontal="center" wrapText="1"/>
    </xf>
    <xf numFmtId="0" fontId="2" fillId="0" borderId="19" xfId="23" applyFont="1" applyFill="1" applyBorder="1" applyAlignment="1">
      <alignment horizontal="center" wrapText="1"/>
    </xf>
    <xf numFmtId="0" fontId="7" fillId="13" borderId="12" xfId="1" applyFont="1" applyFill="1" applyBorder="1" applyAlignment="1">
      <alignment horizontal="center" vertical="center" wrapText="1"/>
    </xf>
    <xf numFmtId="0" fontId="7" fillId="13" borderId="13" xfId="1" applyFont="1" applyFill="1" applyBorder="1" applyAlignment="1">
      <alignment horizontal="center" vertical="center" wrapText="1"/>
    </xf>
    <xf numFmtId="0" fontId="7" fillId="13" borderId="14" xfId="1" applyFont="1" applyFill="1" applyBorder="1" applyAlignment="1">
      <alignment horizontal="center" vertical="center" wrapText="1"/>
    </xf>
    <xf numFmtId="0" fontId="1" fillId="11" borderId="13" xfId="1" applyFill="1" applyBorder="1" applyAlignment="1"/>
    <xf numFmtId="0" fontId="1" fillId="11" borderId="14" xfId="1" applyFill="1" applyBorder="1" applyAlignment="1"/>
    <xf numFmtId="0" fontId="15" fillId="0" borderId="4" xfId="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7" fillId="7" borderId="12" xfId="0" applyFont="1" applyFill="1" applyBorder="1" applyAlignment="1" applyProtection="1">
      <alignment horizontal="center" vertical="center" wrapText="1"/>
    </xf>
    <xf numFmtId="0" fontId="7" fillId="7" borderId="13" xfId="0" applyFont="1" applyFill="1" applyBorder="1" applyAlignment="1" applyProtection="1">
      <alignment horizontal="center" vertical="center" wrapText="1"/>
    </xf>
    <xf numFmtId="0" fontId="7" fillId="7" borderId="25" xfId="0" applyFont="1" applyFill="1" applyBorder="1" applyAlignment="1" applyProtection="1">
      <alignment horizontal="center" vertical="center" wrapText="1"/>
    </xf>
    <xf numFmtId="0" fontId="7" fillId="7" borderId="14" xfId="0" applyFont="1" applyFill="1" applyBorder="1" applyAlignment="1" applyProtection="1">
      <alignment horizontal="center" vertical="center" wrapText="1"/>
    </xf>
    <xf numFmtId="0" fontId="4" fillId="8" borderId="15" xfId="0" applyFont="1" applyFill="1" applyBorder="1" applyAlignment="1" applyProtection="1">
      <alignment horizontal="center" vertical="center" wrapText="1"/>
    </xf>
    <xf numFmtId="0" fontId="4" fillId="8" borderId="37"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6" xfId="0" applyFont="1" applyFill="1" applyBorder="1" applyAlignment="1" applyProtection="1">
      <alignment horizontal="center" vertical="center" wrapText="1"/>
    </xf>
    <xf numFmtId="0" fontId="4" fillId="8" borderId="49" xfId="0" applyFont="1" applyFill="1" applyBorder="1" applyAlignment="1" applyProtection="1">
      <alignment horizontal="center" vertical="center" wrapText="1"/>
    </xf>
    <xf numFmtId="0" fontId="4" fillId="8" borderId="50"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20" xfId="0" applyFont="1" applyFill="1" applyBorder="1" applyAlignment="1" applyProtection="1">
      <alignment horizontal="center" vertical="center" wrapText="1"/>
    </xf>
    <xf numFmtId="0" fontId="17" fillId="9" borderId="5"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6" borderId="51" xfId="0" applyFont="1" applyFill="1" applyBorder="1" applyAlignment="1">
      <alignment horizontal="center" vertical="center"/>
    </xf>
    <xf numFmtId="0" fontId="17" fillId="9" borderId="4" xfId="0" applyFont="1" applyFill="1" applyBorder="1" applyAlignment="1">
      <alignment horizontal="center" vertical="center" wrapText="1"/>
    </xf>
    <xf numFmtId="0" fontId="17" fillId="9" borderId="1" xfId="0" applyFont="1" applyFill="1" applyBorder="1" applyAlignment="1">
      <alignment horizontal="center" vertical="center" wrapText="1"/>
    </xf>
    <xf numFmtId="0" fontId="17" fillId="9" borderId="2" xfId="0" applyFont="1" applyFill="1" applyBorder="1" applyAlignment="1">
      <alignment horizontal="center" vertical="center" wrapText="1"/>
    </xf>
    <xf numFmtId="0" fontId="17" fillId="9" borderId="3" xfId="0" applyFont="1" applyFill="1" applyBorder="1" applyAlignment="1">
      <alignment horizontal="center" vertical="center" wrapText="1"/>
    </xf>
  </cellXfs>
  <cellStyles count="92">
    <cellStyle name="Dziesiętny" xfId="91" builtinId="3"/>
    <cellStyle name="Dziesiętny 2" xfId="18"/>
    <cellStyle name="Dziesiętny 2 2" xfId="30"/>
    <cellStyle name="Dziesiętny 2 2 2" xfId="33"/>
    <cellStyle name="Dziesiętny 2 2 2 2" xfId="50"/>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5" xfId="7"/>
    <cellStyle name="Normalny 2 5 2" xfId="28"/>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8" xfId="9"/>
    <cellStyle name="Normalny 2 8 2" xfId="4"/>
    <cellStyle name="Normalny 2 8 3" xfId="59"/>
    <cellStyle name="Normalny 2 8 4" xfId="67"/>
    <cellStyle name="Normalny 2 8 5" xfId="24"/>
    <cellStyle name="Normalny 2 8 6" xfId="81"/>
    <cellStyle name="Normalny 2 9" xfId="11"/>
    <cellStyle name="Normalny 2 9 2" xfId="13"/>
    <cellStyle name="Normalny 2 9 2 2" xfId="83"/>
    <cellStyle name="Normalny 2 9 3" xfId="70"/>
    <cellStyle name="Normalny 2 9 4" xfId="53"/>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3" xfId="37"/>
    <cellStyle name="Walutowy 2" xfId="38"/>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FF"/>
      <color rgb="FFFFFFCC"/>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D%20wrzesie&#324;%202016\Plan%20Dzia&#322;a&#324;%20aktualizacja%204-2016%2022.09.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AppData\Local\Microsoft\Windows\INetCache\Content.Outlook\M5JRK7XD\Za&#322;%201%20do%20uchwa&#322;y%2020_WZ&#211;R%20RPD%20ZDROWIE_19%2004%20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lanu%20Dzia&#322;a&#324;%2024.06.2016\Plan%20Dzia&#322;a&#324;_aktualizacja%203-2016_1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7"/>
      <sheetName val="Konkurs POIiŚ.9.K.8"/>
      <sheetName val="Konkurs POIiŚ.9.K.9"/>
      <sheetName val="Konkurs POIiŚ.9.K.10"/>
      <sheetName val="Kryteria horyzontalne"/>
      <sheetName val="Kryteria dla 9.1 dodat.formalne"/>
      <sheetName val="Kryteria dla 9.1 meryt. I stop."/>
      <sheetName val="Kryteria dla 9.1 nowe SOR"/>
      <sheetName val="Kryteria dla 9.1 istniejące SOR"/>
      <sheetName val="Kryteria 9.1 nowe CU"/>
      <sheetName val="Kryteria dla 9.2 dod. form. "/>
      <sheetName val="Kryteria dla 9.2 meryt. I stop."/>
      <sheetName val="Kryteria dla 9.2 chuk,chuksm,md"/>
      <sheetName val="RPZ"/>
      <sheetName val="POIiŚ.9.P.6"/>
      <sheetName val="POIiŚ.9.P.37"/>
      <sheetName val="POIiŚ.9.P.40"/>
      <sheetName val="POIiŚ.9.P.59"/>
      <sheetName val="POIiŚ.9.P.60"/>
      <sheetName val="POIiŚ.9.P.61"/>
      <sheetName val="POIiŚ.9.P.62"/>
      <sheetName val="POIiŚ.9.P.63"/>
      <sheetName val="POIiŚ.9.P.64"/>
      <sheetName val="Planowane działania"/>
      <sheetName val="ZAŁ. 1"/>
    </sheetNames>
    <sheetDataSet>
      <sheetData sheetId="0"/>
      <sheetData sheetId="1">
        <row r="60">
          <cell r="M60" t="str">
            <v>dolnośląskie</v>
          </cell>
        </row>
        <row r="61">
          <cell r="M61" t="str">
            <v>kujawsko-pomorskie</v>
          </cell>
          <cell r="N61" t="str">
            <v>EFRR</v>
          </cell>
        </row>
        <row r="62">
          <cell r="M62" t="str">
            <v>lubelskie</v>
          </cell>
          <cell r="N62" t="str">
            <v>EFS</v>
          </cell>
        </row>
        <row r="63">
          <cell r="M63" t="str">
            <v>lubuskie</v>
          </cell>
        </row>
        <row r="64">
          <cell r="M64" t="str">
            <v>łódzkie</v>
          </cell>
        </row>
        <row r="65">
          <cell r="M65" t="str">
            <v>małopolskie</v>
          </cell>
        </row>
        <row r="66">
          <cell r="M66" t="str">
            <v>mazowieckie</v>
          </cell>
        </row>
        <row r="67">
          <cell r="M67" t="str">
            <v>opolskie</v>
          </cell>
        </row>
        <row r="68">
          <cell r="M68" t="str">
            <v>podkarpackie</v>
          </cell>
        </row>
        <row r="69">
          <cell r="M69" t="str">
            <v>podlaskie</v>
          </cell>
        </row>
        <row r="70">
          <cell r="M70" t="str">
            <v>pomorskie</v>
          </cell>
        </row>
        <row r="71">
          <cell r="M71" t="str">
            <v>ślaskie</v>
          </cell>
        </row>
        <row r="72">
          <cell r="M72" t="str">
            <v>świętokrzyskie</v>
          </cell>
        </row>
        <row r="73">
          <cell r="M73" t="str">
            <v>warmińsko-mazurskie</v>
          </cell>
        </row>
        <row r="74">
          <cell r="M74" t="str">
            <v>wielkopolskie</v>
          </cell>
        </row>
        <row r="75">
          <cell r="M75" t="str">
            <v>zachodniopomorskie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M87"/>
  <sheetViews>
    <sheetView tabSelected="1" view="pageBreakPreview" zoomScale="85" zoomScaleNormal="100" zoomScaleSheetLayoutView="85" workbookViewId="0">
      <selection activeCell="E6" sqref="E6:J6"/>
    </sheetView>
  </sheetViews>
  <sheetFormatPr defaultColWidth="9.109375" defaultRowHeight="13.8" x14ac:dyDescent="0.3"/>
  <cols>
    <col min="1" max="1" width="12.88671875" style="1" customWidth="1"/>
    <col min="2" max="2" width="8.44140625" style="1" customWidth="1"/>
    <col min="3" max="3" width="7.44140625" style="1" customWidth="1"/>
    <col min="4" max="5" width="11.88671875" style="1" customWidth="1"/>
    <col min="6" max="6" width="31.33203125" style="1" customWidth="1"/>
    <col min="7" max="7" width="16.88671875" style="1" customWidth="1"/>
    <col min="8" max="8" width="12.44140625" style="1" customWidth="1"/>
    <col min="9" max="9" width="9.5546875" style="1" customWidth="1"/>
    <col min="10" max="10" width="9.109375" style="1"/>
    <col min="11" max="15" width="9.109375" style="1" customWidth="1"/>
    <col min="16" max="16" width="108.109375" style="1" customWidth="1"/>
    <col min="17" max="16384" width="9.109375" style="1"/>
  </cols>
  <sheetData>
    <row r="1" spans="1:13" ht="45" customHeight="1" x14ac:dyDescent="0.3">
      <c r="A1" s="127" t="s">
        <v>1756</v>
      </c>
      <c r="B1" s="128"/>
      <c r="C1" s="128"/>
      <c r="D1" s="128"/>
      <c r="E1" s="128"/>
      <c r="F1" s="128"/>
      <c r="G1" s="128"/>
      <c r="H1" s="128"/>
      <c r="I1" s="128"/>
      <c r="J1" s="129"/>
    </row>
    <row r="2" spans="1:13" ht="30" customHeight="1" thickBot="1" x14ac:dyDescent="0.35">
      <c r="A2" s="147" t="s">
        <v>12</v>
      </c>
      <c r="B2" s="148"/>
      <c r="C2" s="148"/>
      <c r="D2" s="148"/>
      <c r="E2" s="149"/>
      <c r="F2" s="150" t="s">
        <v>1488</v>
      </c>
      <c r="G2" s="151"/>
      <c r="H2" s="151"/>
      <c r="I2" s="151"/>
      <c r="J2" s="152"/>
    </row>
    <row r="3" spans="1:13" ht="15" customHeight="1" thickBot="1" x14ac:dyDescent="0.35">
      <c r="A3" s="138"/>
      <c r="B3" s="138"/>
      <c r="C3" s="138"/>
      <c r="D3" s="138"/>
      <c r="E3" s="138"/>
      <c r="F3" s="138"/>
      <c r="G3" s="138"/>
      <c r="H3" s="138"/>
      <c r="I3" s="138"/>
      <c r="J3" s="138"/>
    </row>
    <row r="4" spans="1:13" ht="30" customHeight="1" x14ac:dyDescent="0.3">
      <c r="A4" s="130" t="s">
        <v>0</v>
      </c>
      <c r="B4" s="131"/>
      <c r="C4" s="131"/>
      <c r="D4" s="131"/>
      <c r="E4" s="131"/>
      <c r="F4" s="131"/>
      <c r="G4" s="131"/>
      <c r="H4" s="131"/>
      <c r="I4" s="131"/>
      <c r="J4" s="132"/>
    </row>
    <row r="5" spans="1:13" ht="30" customHeight="1" x14ac:dyDescent="0.3">
      <c r="A5" s="139" t="s">
        <v>11</v>
      </c>
      <c r="B5" s="140"/>
      <c r="C5" s="140"/>
      <c r="D5" s="140"/>
      <c r="E5" s="141" t="s">
        <v>14</v>
      </c>
      <c r="F5" s="142"/>
      <c r="G5" s="142"/>
      <c r="H5" s="142"/>
      <c r="I5" s="142"/>
      <c r="J5" s="143"/>
    </row>
    <row r="6" spans="1:13" ht="45" customHeight="1" x14ac:dyDescent="0.3">
      <c r="A6" s="139" t="s">
        <v>16</v>
      </c>
      <c r="B6" s="140"/>
      <c r="C6" s="140"/>
      <c r="D6" s="140"/>
      <c r="E6" s="144" t="s">
        <v>1962</v>
      </c>
      <c r="F6" s="145"/>
      <c r="G6" s="145"/>
      <c r="H6" s="145"/>
      <c r="I6" s="145"/>
      <c r="J6" s="146"/>
    </row>
    <row r="7" spans="1:13" ht="54.75" customHeight="1" thickBot="1" x14ac:dyDescent="0.35">
      <c r="A7" s="133" t="s">
        <v>2</v>
      </c>
      <c r="B7" s="134"/>
      <c r="C7" s="134"/>
      <c r="D7" s="134"/>
      <c r="E7" s="135" t="s">
        <v>19</v>
      </c>
      <c r="F7" s="136"/>
      <c r="G7" s="136"/>
      <c r="H7" s="136"/>
      <c r="I7" s="136"/>
      <c r="J7" s="137"/>
    </row>
    <row r="8" spans="1:13" s="2" customFormat="1" ht="15" customHeight="1" thickBot="1" x14ac:dyDescent="0.35">
      <c r="A8" s="154"/>
      <c r="B8" s="154"/>
      <c r="C8" s="154"/>
      <c r="D8" s="154"/>
      <c r="E8" s="154"/>
      <c r="F8" s="154"/>
      <c r="G8" s="154"/>
      <c r="H8" s="154"/>
      <c r="I8" s="154"/>
      <c r="J8" s="154"/>
    </row>
    <row r="9" spans="1:13" s="2" customFormat="1" ht="30" customHeight="1" x14ac:dyDescent="0.3">
      <c r="A9" s="166" t="s">
        <v>4</v>
      </c>
      <c r="B9" s="167"/>
      <c r="C9" s="167"/>
      <c r="D9" s="167"/>
      <c r="E9" s="167"/>
      <c r="F9" s="167"/>
      <c r="G9" s="167"/>
      <c r="H9" s="167"/>
      <c r="I9" s="167"/>
      <c r="J9" s="168"/>
    </row>
    <row r="10" spans="1:13" ht="30" customHeight="1" x14ac:dyDescent="0.3">
      <c r="A10" s="164" t="s">
        <v>3</v>
      </c>
      <c r="B10" s="155" t="s">
        <v>5</v>
      </c>
      <c r="C10" s="155"/>
      <c r="D10" s="156" t="s">
        <v>1</v>
      </c>
      <c r="E10" s="159" t="s">
        <v>6</v>
      </c>
      <c r="F10" s="160"/>
      <c r="G10" s="155" t="s">
        <v>17</v>
      </c>
      <c r="H10" s="155"/>
      <c r="I10" s="155" t="s">
        <v>9</v>
      </c>
      <c r="J10" s="157"/>
    </row>
    <row r="11" spans="1:13" ht="49.5" customHeight="1" x14ac:dyDescent="0.3">
      <c r="A11" s="165"/>
      <c r="B11" s="156"/>
      <c r="C11" s="156"/>
      <c r="D11" s="163"/>
      <c r="E11" s="161"/>
      <c r="F11" s="162"/>
      <c r="G11" s="16" t="s">
        <v>7</v>
      </c>
      <c r="H11" s="16" t="s">
        <v>8</v>
      </c>
      <c r="I11" s="156"/>
      <c r="J11" s="158"/>
    </row>
    <row r="12" spans="1:13" ht="57" customHeight="1" x14ac:dyDescent="0.3">
      <c r="A12" s="15" t="s">
        <v>21</v>
      </c>
      <c r="B12" s="171" t="s">
        <v>1487</v>
      </c>
      <c r="C12" s="172"/>
      <c r="D12" s="20" t="s">
        <v>1755</v>
      </c>
      <c r="E12" s="169" t="s">
        <v>1525</v>
      </c>
      <c r="F12" s="170"/>
      <c r="G12" s="21">
        <f>18539640/1000000</f>
        <v>18.539639999999999</v>
      </c>
      <c r="H12" s="87">
        <f>3531360/1000000</f>
        <v>3.5313599999999998</v>
      </c>
      <c r="I12" s="171" t="s">
        <v>1956</v>
      </c>
      <c r="J12" s="172"/>
      <c r="K12" s="18"/>
      <c r="L12" s="18"/>
      <c r="M12" s="18"/>
    </row>
    <row r="13" spans="1:13" ht="57" customHeight="1" x14ac:dyDescent="0.3">
      <c r="A13" s="15" t="s">
        <v>21</v>
      </c>
      <c r="B13" s="171" t="s">
        <v>1552</v>
      </c>
      <c r="C13" s="172"/>
      <c r="D13" s="86" t="s">
        <v>1754</v>
      </c>
      <c r="E13" s="169" t="s">
        <v>1526</v>
      </c>
      <c r="F13" s="170"/>
      <c r="G13" s="21">
        <f>3656222.64/1000000</f>
        <v>3.6562226400000002</v>
      </c>
      <c r="H13" s="87">
        <f>995215.76/1000000</f>
        <v>0.99521576</v>
      </c>
      <c r="I13" s="171" t="s">
        <v>56</v>
      </c>
      <c r="J13" s="172"/>
      <c r="K13" s="18"/>
      <c r="L13" s="18"/>
      <c r="M13" s="18"/>
    </row>
    <row r="14" spans="1:13" x14ac:dyDescent="0.3">
      <c r="A14" s="1" t="s">
        <v>20</v>
      </c>
      <c r="G14" s="18"/>
    </row>
    <row r="16" spans="1:13" ht="15" customHeight="1" x14ac:dyDescent="0.3">
      <c r="E16" s="12"/>
      <c r="F16" s="13"/>
      <c r="G16" s="13"/>
      <c r="H16" s="14"/>
    </row>
    <row r="17" spans="5:8" ht="15" customHeight="1" x14ac:dyDescent="0.3">
      <c r="E17" s="5"/>
      <c r="F17" s="6"/>
      <c r="G17" s="19"/>
      <c r="H17" s="7"/>
    </row>
    <row r="18" spans="5:8" ht="15" customHeight="1" x14ac:dyDescent="0.3">
      <c r="E18" s="5"/>
      <c r="F18" s="6"/>
      <c r="G18" s="6"/>
      <c r="H18" s="7"/>
    </row>
    <row r="19" spans="5:8" ht="15" customHeight="1" x14ac:dyDescent="0.3">
      <c r="E19" s="5"/>
      <c r="F19" s="6"/>
      <c r="G19" s="6"/>
      <c r="H19" s="7"/>
    </row>
    <row r="20" spans="5:8" ht="15" customHeight="1" x14ac:dyDescent="0.3">
      <c r="E20" s="5"/>
      <c r="F20" s="6"/>
      <c r="G20" s="6"/>
      <c r="H20" s="7"/>
    </row>
    <row r="21" spans="5:8" ht="27" customHeight="1" thickBot="1" x14ac:dyDescent="0.35">
      <c r="E21" s="8"/>
      <c r="F21" s="9"/>
      <c r="G21" s="9"/>
      <c r="H21" s="10"/>
    </row>
    <row r="24" spans="5:8" ht="12.75" customHeight="1" x14ac:dyDescent="0.3">
      <c r="E24" s="153" t="s">
        <v>15</v>
      </c>
      <c r="F24" s="153"/>
      <c r="G24" s="153"/>
      <c r="H24" s="153"/>
    </row>
    <row r="25" spans="5:8" x14ac:dyDescent="0.3">
      <c r="E25" s="153"/>
      <c r="F25" s="153"/>
      <c r="G25" s="153"/>
      <c r="H25" s="153"/>
    </row>
    <row r="26" spans="5:8" x14ac:dyDescent="0.3">
      <c r="E26" s="153"/>
      <c r="F26" s="153"/>
      <c r="G26" s="153"/>
      <c r="H26" s="153"/>
    </row>
    <row r="81" spans="11:11" x14ac:dyDescent="0.3">
      <c r="K81" s="3"/>
    </row>
    <row r="82" spans="11:11" x14ac:dyDescent="0.3">
      <c r="K82" s="3"/>
    </row>
    <row r="83" spans="11:11" x14ac:dyDescent="0.3">
      <c r="K83" s="4"/>
    </row>
    <row r="84" spans="11:11" x14ac:dyDescent="0.3">
      <c r="K84" s="4"/>
    </row>
    <row r="85" spans="11:11" x14ac:dyDescent="0.3">
      <c r="K85" s="4"/>
    </row>
    <row r="86" spans="11:11" x14ac:dyDescent="0.3">
      <c r="K86" s="4"/>
    </row>
    <row r="87" spans="11:11" x14ac:dyDescent="0.3">
      <c r="K87" s="4"/>
    </row>
  </sheetData>
  <mergeCells count="26">
    <mergeCell ref="E24:H26"/>
    <mergeCell ref="A8:J8"/>
    <mergeCell ref="B10:C11"/>
    <mergeCell ref="I10:J11"/>
    <mergeCell ref="E10:F11"/>
    <mergeCell ref="D10:D11"/>
    <mergeCell ref="G10:H10"/>
    <mergeCell ref="A10:A11"/>
    <mergeCell ref="A9:J9"/>
    <mergeCell ref="E12:F12"/>
    <mergeCell ref="B12:C12"/>
    <mergeCell ref="I12:J12"/>
    <mergeCell ref="B13:C13"/>
    <mergeCell ref="E13:F13"/>
    <mergeCell ref="I13:J13"/>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A13">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300"/>
  <sheetViews>
    <sheetView view="pageBreakPreview" zoomScale="85" zoomScaleNormal="100" zoomScaleSheetLayoutView="85" workbookViewId="0">
      <selection activeCell="D7" sqref="D7"/>
    </sheetView>
  </sheetViews>
  <sheetFormatPr defaultColWidth="9.109375" defaultRowHeight="14.4" x14ac:dyDescent="0.3"/>
  <cols>
    <col min="1" max="1" width="5" style="17" customWidth="1"/>
    <col min="2" max="2" width="16.109375" style="17" customWidth="1"/>
    <col min="3" max="3" width="17" style="17" customWidth="1"/>
    <col min="4" max="4" width="17.88671875" style="17" customWidth="1"/>
    <col min="5" max="5" width="12.5546875" style="17" customWidth="1"/>
    <col min="6" max="6" width="9.109375" style="17"/>
    <col min="7" max="7" width="10.44140625" style="17" customWidth="1"/>
    <col min="8" max="8" width="9.109375" style="17"/>
    <col min="9" max="9" width="11.88671875" style="17" customWidth="1"/>
    <col min="10" max="10" width="11" style="17" customWidth="1"/>
    <col min="11" max="11" width="22.109375" style="17" customWidth="1"/>
    <col min="12" max="12" width="11.6640625" style="17" customWidth="1"/>
    <col min="13" max="13" width="14" style="17" customWidth="1"/>
    <col min="14" max="14" width="13.109375" style="17" customWidth="1"/>
    <col min="15" max="16384" width="9.109375" style="17"/>
  </cols>
  <sheetData>
    <row r="1" spans="1:14" ht="39.75" customHeight="1" x14ac:dyDescent="0.3">
      <c r="A1" s="490" t="s">
        <v>165</v>
      </c>
      <c r="B1" s="490"/>
      <c r="C1" s="490"/>
      <c r="D1" s="490"/>
      <c r="E1" s="490"/>
      <c r="F1" s="490"/>
      <c r="G1" s="490"/>
      <c r="H1" s="490"/>
      <c r="I1" s="490"/>
      <c r="J1" s="490"/>
      <c r="K1" s="490"/>
      <c r="L1" s="490"/>
      <c r="M1" s="490"/>
      <c r="N1" s="490"/>
    </row>
    <row r="2" spans="1:14" ht="75" customHeight="1" x14ac:dyDescent="0.3">
      <c r="A2" s="491" t="s">
        <v>13</v>
      </c>
      <c r="B2" s="491" t="s">
        <v>166</v>
      </c>
      <c r="C2" s="491" t="s">
        <v>167</v>
      </c>
      <c r="D2" s="491" t="s">
        <v>168</v>
      </c>
      <c r="E2" s="492" t="s">
        <v>169</v>
      </c>
      <c r="F2" s="493"/>
      <c r="G2" s="493"/>
      <c r="H2" s="494"/>
      <c r="I2" s="488" t="s">
        <v>170</v>
      </c>
      <c r="J2" s="488" t="s">
        <v>171</v>
      </c>
      <c r="K2" s="488" t="s">
        <v>172</v>
      </c>
      <c r="L2" s="488" t="s">
        <v>173</v>
      </c>
      <c r="M2" s="488" t="s">
        <v>174</v>
      </c>
      <c r="N2" s="488" t="s">
        <v>175</v>
      </c>
    </row>
    <row r="3" spans="1:14" ht="28.8" x14ac:dyDescent="0.3">
      <c r="A3" s="491"/>
      <c r="B3" s="491"/>
      <c r="C3" s="491"/>
      <c r="D3" s="491"/>
      <c r="E3" s="28" t="s">
        <v>176</v>
      </c>
      <c r="F3" s="28" t="s">
        <v>177</v>
      </c>
      <c r="G3" s="29" t="s">
        <v>178</v>
      </c>
      <c r="H3" s="28" t="s">
        <v>179</v>
      </c>
      <c r="I3" s="489"/>
      <c r="J3" s="489"/>
      <c r="K3" s="489"/>
      <c r="L3" s="489"/>
      <c r="M3" s="489"/>
      <c r="N3" s="489"/>
    </row>
    <row r="4" spans="1:14" s="31" customFormat="1" ht="91.8" x14ac:dyDescent="0.3">
      <c r="A4" s="30">
        <v>1</v>
      </c>
      <c r="B4" s="79" t="s">
        <v>180</v>
      </c>
      <c r="C4" s="79" t="s">
        <v>181</v>
      </c>
      <c r="D4" s="79" t="s">
        <v>1554</v>
      </c>
      <c r="E4" s="79" t="s">
        <v>1555</v>
      </c>
      <c r="F4" s="79" t="s">
        <v>182</v>
      </c>
      <c r="G4" s="79" t="s">
        <v>183</v>
      </c>
      <c r="H4" s="79" t="s">
        <v>184</v>
      </c>
      <c r="I4" s="80">
        <v>42261</v>
      </c>
      <c r="J4" s="80">
        <v>43069</v>
      </c>
      <c r="K4" s="79" t="s">
        <v>185</v>
      </c>
      <c r="L4" s="81">
        <v>2209763.02</v>
      </c>
      <c r="M4" s="81">
        <v>2209763.02</v>
      </c>
      <c r="N4" s="82">
        <v>1878298.56</v>
      </c>
    </row>
    <row r="5" spans="1:14" s="31" customFormat="1" ht="56.25" customHeight="1" x14ac:dyDescent="0.3">
      <c r="A5" s="30">
        <v>2</v>
      </c>
      <c r="B5" s="79" t="s">
        <v>186</v>
      </c>
      <c r="C5" s="79" t="s">
        <v>187</v>
      </c>
      <c r="D5" s="79" t="s">
        <v>1556</v>
      </c>
      <c r="E5" s="79" t="s">
        <v>1557</v>
      </c>
      <c r="F5" s="79" t="s">
        <v>189</v>
      </c>
      <c r="G5" s="79" t="s">
        <v>190</v>
      </c>
      <c r="H5" s="79" t="s">
        <v>191</v>
      </c>
      <c r="I5" s="80">
        <v>42418</v>
      </c>
      <c r="J5" s="80">
        <v>43373</v>
      </c>
      <c r="K5" s="79" t="s">
        <v>192</v>
      </c>
      <c r="L5" s="81">
        <v>3868144.56</v>
      </c>
      <c r="M5" s="81">
        <v>3868144.56</v>
      </c>
      <c r="N5" s="82">
        <v>3287922.87</v>
      </c>
    </row>
    <row r="6" spans="1:14" s="31" customFormat="1" ht="61.2" x14ac:dyDescent="0.3">
      <c r="A6" s="30">
        <v>3</v>
      </c>
      <c r="B6" s="79" t="s">
        <v>193</v>
      </c>
      <c r="C6" s="79" t="s">
        <v>1558</v>
      </c>
      <c r="D6" s="79" t="s">
        <v>1559</v>
      </c>
      <c r="E6" s="79" t="s">
        <v>1557</v>
      </c>
      <c r="F6" s="79" t="s">
        <v>195</v>
      </c>
      <c r="G6" s="79" t="s">
        <v>196</v>
      </c>
      <c r="H6" s="79" t="s">
        <v>197</v>
      </c>
      <c r="I6" s="80">
        <v>42410</v>
      </c>
      <c r="J6" s="80">
        <v>43404</v>
      </c>
      <c r="K6" s="79" t="s">
        <v>198</v>
      </c>
      <c r="L6" s="81">
        <v>4435555.99</v>
      </c>
      <c r="M6" s="81">
        <v>4000000</v>
      </c>
      <c r="N6" s="82">
        <v>3400000</v>
      </c>
    </row>
    <row r="7" spans="1:14" s="31" customFormat="1" ht="71.400000000000006" x14ac:dyDescent="0.3">
      <c r="A7" s="30">
        <v>4</v>
      </c>
      <c r="B7" s="79" t="s">
        <v>199</v>
      </c>
      <c r="C7" s="79" t="s">
        <v>200</v>
      </c>
      <c r="D7" s="79" t="s">
        <v>1560</v>
      </c>
      <c r="E7" s="79" t="s">
        <v>1555</v>
      </c>
      <c r="F7" s="79" t="s">
        <v>833</v>
      </c>
      <c r="G7" s="79" t="s">
        <v>202</v>
      </c>
      <c r="H7" s="79" t="s">
        <v>203</v>
      </c>
      <c r="I7" s="80">
        <v>41640</v>
      </c>
      <c r="J7" s="80">
        <v>43100</v>
      </c>
      <c r="K7" s="79" t="s">
        <v>204</v>
      </c>
      <c r="L7" s="81">
        <v>5289442.49</v>
      </c>
      <c r="M7" s="81">
        <v>4949567.96</v>
      </c>
      <c r="N7" s="82">
        <v>4207132.76</v>
      </c>
    </row>
    <row r="8" spans="1:14" s="31" customFormat="1" ht="67.5" customHeight="1" x14ac:dyDescent="0.3">
      <c r="A8" s="30">
        <v>5</v>
      </c>
      <c r="B8" s="79" t="s">
        <v>1561</v>
      </c>
      <c r="C8" s="79" t="s">
        <v>1562</v>
      </c>
      <c r="D8" s="79" t="s">
        <v>1563</v>
      </c>
      <c r="E8" s="79" t="s">
        <v>1564</v>
      </c>
      <c r="F8" s="79" t="s">
        <v>1565</v>
      </c>
      <c r="G8" s="79" t="s">
        <v>1566</v>
      </c>
      <c r="H8" s="79" t="s">
        <v>1567</v>
      </c>
      <c r="I8" s="80">
        <v>42346</v>
      </c>
      <c r="J8" s="80">
        <v>43131</v>
      </c>
      <c r="K8" s="79" t="s">
        <v>1568</v>
      </c>
      <c r="L8" s="81">
        <v>6602167</v>
      </c>
      <c r="M8" s="81">
        <v>5903567</v>
      </c>
      <c r="N8" s="82">
        <v>5018031.95</v>
      </c>
    </row>
    <row r="9" spans="1:14" s="31" customFormat="1" ht="56.25" customHeight="1" x14ac:dyDescent="0.3">
      <c r="A9" s="30">
        <v>6</v>
      </c>
      <c r="B9" s="79" t="s">
        <v>205</v>
      </c>
      <c r="C9" s="79" t="s">
        <v>206</v>
      </c>
      <c r="D9" s="79" t="s">
        <v>1569</v>
      </c>
      <c r="E9" s="79" t="s">
        <v>1570</v>
      </c>
      <c r="F9" s="79" t="s">
        <v>209</v>
      </c>
      <c r="G9" s="79" t="s">
        <v>210</v>
      </c>
      <c r="H9" s="79" t="s">
        <v>211</v>
      </c>
      <c r="I9" s="80">
        <v>42342</v>
      </c>
      <c r="J9" s="80">
        <v>43343</v>
      </c>
      <c r="K9" s="79" t="s">
        <v>212</v>
      </c>
      <c r="L9" s="81">
        <v>7954218.0300000003</v>
      </c>
      <c r="M9" s="81">
        <v>4000000</v>
      </c>
      <c r="N9" s="82">
        <v>3400000</v>
      </c>
    </row>
    <row r="10" spans="1:14" s="31" customFormat="1" ht="234.6" x14ac:dyDescent="0.3">
      <c r="A10" s="30">
        <v>7</v>
      </c>
      <c r="B10" s="79" t="s">
        <v>213</v>
      </c>
      <c r="C10" s="79" t="s">
        <v>1571</v>
      </c>
      <c r="D10" s="79" t="s">
        <v>1572</v>
      </c>
      <c r="E10" s="79" t="s">
        <v>1573</v>
      </c>
      <c r="F10" s="79" t="s">
        <v>216</v>
      </c>
      <c r="G10" s="79" t="s">
        <v>217</v>
      </c>
      <c r="H10" s="79" t="s">
        <v>218</v>
      </c>
      <c r="I10" s="80">
        <v>42401</v>
      </c>
      <c r="J10" s="80">
        <v>42735</v>
      </c>
      <c r="K10" s="79" t="s">
        <v>219</v>
      </c>
      <c r="L10" s="81">
        <v>695698</v>
      </c>
      <c r="M10" s="81">
        <v>695698</v>
      </c>
      <c r="N10" s="82">
        <v>556558.4</v>
      </c>
    </row>
    <row r="11" spans="1:14" s="31" customFormat="1" ht="61.2" x14ac:dyDescent="0.3">
      <c r="A11" s="30">
        <v>8</v>
      </c>
      <c r="B11" s="79" t="s">
        <v>220</v>
      </c>
      <c r="C11" s="79" t="s">
        <v>221</v>
      </c>
      <c r="D11" s="79" t="s">
        <v>1574</v>
      </c>
      <c r="E11" s="79" t="s">
        <v>1570</v>
      </c>
      <c r="F11" s="79" t="s">
        <v>222</v>
      </c>
      <c r="G11" s="79" t="s">
        <v>223</v>
      </c>
      <c r="H11" s="79" t="s">
        <v>224</v>
      </c>
      <c r="I11" s="80">
        <v>42384</v>
      </c>
      <c r="J11" s="80">
        <v>42916</v>
      </c>
      <c r="K11" s="79" t="s">
        <v>225</v>
      </c>
      <c r="L11" s="81">
        <v>7559755.7400000002</v>
      </c>
      <c r="M11" s="81">
        <v>5576859.5300000003</v>
      </c>
      <c r="N11" s="82">
        <v>4740330.5999999996</v>
      </c>
    </row>
    <row r="12" spans="1:14" s="31" customFormat="1" ht="91.8" x14ac:dyDescent="0.3">
      <c r="A12" s="30">
        <v>9</v>
      </c>
      <c r="B12" s="79" t="s">
        <v>226</v>
      </c>
      <c r="C12" s="79" t="s">
        <v>227</v>
      </c>
      <c r="D12" s="79" t="s">
        <v>1575</v>
      </c>
      <c r="E12" s="79" t="s">
        <v>1576</v>
      </c>
      <c r="F12" s="79" t="s">
        <v>229</v>
      </c>
      <c r="G12" s="79" t="s">
        <v>230</v>
      </c>
      <c r="H12" s="79" t="s">
        <v>231</v>
      </c>
      <c r="I12" s="80">
        <v>42370</v>
      </c>
      <c r="J12" s="80">
        <v>42916</v>
      </c>
      <c r="K12" s="79" t="s">
        <v>232</v>
      </c>
      <c r="L12" s="81">
        <v>3610218.46</v>
      </c>
      <c r="M12" s="81">
        <v>3444393.46</v>
      </c>
      <c r="N12" s="82">
        <v>2927734.44</v>
      </c>
    </row>
    <row r="13" spans="1:14" s="31" customFormat="1" ht="112.5" customHeight="1" x14ac:dyDescent="0.3">
      <c r="A13" s="30">
        <v>10</v>
      </c>
      <c r="B13" s="79" t="s">
        <v>1577</v>
      </c>
      <c r="C13" s="79" t="s">
        <v>1578</v>
      </c>
      <c r="D13" s="79" t="s">
        <v>1579</v>
      </c>
      <c r="E13" s="79" t="s">
        <v>1576</v>
      </c>
      <c r="F13" s="79" t="s">
        <v>1107</v>
      </c>
      <c r="G13" s="79" t="s">
        <v>1108</v>
      </c>
      <c r="H13" s="79" t="s">
        <v>1580</v>
      </c>
      <c r="I13" s="80">
        <v>42338</v>
      </c>
      <c r="J13" s="80">
        <v>42704</v>
      </c>
      <c r="K13" s="79" t="s">
        <v>1581</v>
      </c>
      <c r="L13" s="81">
        <v>1166956.99</v>
      </c>
      <c r="M13" s="81">
        <v>678356.99</v>
      </c>
      <c r="N13" s="82">
        <v>576603.43999999994</v>
      </c>
    </row>
    <row r="14" spans="1:14" s="31" customFormat="1" ht="101.25" customHeight="1" x14ac:dyDescent="0.3">
      <c r="A14" s="30">
        <v>11</v>
      </c>
      <c r="B14" s="79" t="s">
        <v>233</v>
      </c>
      <c r="C14" s="79" t="s">
        <v>1582</v>
      </c>
      <c r="D14" s="79" t="s">
        <v>1583</v>
      </c>
      <c r="E14" s="79" t="s">
        <v>1573</v>
      </c>
      <c r="F14" s="79" t="s">
        <v>234</v>
      </c>
      <c r="G14" s="79" t="s">
        <v>235</v>
      </c>
      <c r="H14" s="79" t="s">
        <v>236</v>
      </c>
      <c r="I14" s="80">
        <v>42404</v>
      </c>
      <c r="J14" s="80">
        <v>43008</v>
      </c>
      <c r="K14" s="79" t="s">
        <v>237</v>
      </c>
      <c r="L14" s="81">
        <v>3996534.46</v>
      </c>
      <c r="M14" s="81">
        <v>3996534.46</v>
      </c>
      <c r="N14" s="82">
        <v>3197227.57</v>
      </c>
    </row>
    <row r="15" spans="1:14" s="31" customFormat="1" ht="101.25" customHeight="1" x14ac:dyDescent="0.3">
      <c r="A15" s="30">
        <v>12</v>
      </c>
      <c r="B15" s="79" t="s">
        <v>238</v>
      </c>
      <c r="C15" s="79" t="s">
        <v>239</v>
      </c>
      <c r="D15" s="79" t="s">
        <v>1584</v>
      </c>
      <c r="E15" s="79" t="s">
        <v>1555</v>
      </c>
      <c r="F15" s="79" t="s">
        <v>240</v>
      </c>
      <c r="G15" s="79" t="s">
        <v>241</v>
      </c>
      <c r="H15" s="79" t="s">
        <v>242</v>
      </c>
      <c r="I15" s="80">
        <v>42279</v>
      </c>
      <c r="J15" s="80">
        <v>42582</v>
      </c>
      <c r="K15" s="79" t="s">
        <v>243</v>
      </c>
      <c r="L15" s="81">
        <v>3576817.59</v>
      </c>
      <c r="M15" s="81">
        <v>3576817.59</v>
      </c>
      <c r="N15" s="82">
        <v>3040294.95</v>
      </c>
    </row>
    <row r="16" spans="1:14" s="31" customFormat="1" ht="409.6" x14ac:dyDescent="0.3">
      <c r="A16" s="30">
        <v>13</v>
      </c>
      <c r="B16" s="79" t="s">
        <v>244</v>
      </c>
      <c r="C16" s="79" t="s">
        <v>245</v>
      </c>
      <c r="D16" s="79" t="s">
        <v>1585</v>
      </c>
      <c r="E16" s="79" t="s">
        <v>1586</v>
      </c>
      <c r="F16" s="79" t="s">
        <v>247</v>
      </c>
      <c r="G16" s="79" t="s">
        <v>248</v>
      </c>
      <c r="H16" s="79" t="s">
        <v>249</v>
      </c>
      <c r="I16" s="80">
        <v>42346</v>
      </c>
      <c r="J16" s="80">
        <v>42916</v>
      </c>
      <c r="K16" s="79" t="s">
        <v>250</v>
      </c>
      <c r="L16" s="81">
        <v>1658209.04</v>
      </c>
      <c r="M16" s="81">
        <v>1658209.04</v>
      </c>
      <c r="N16" s="82">
        <v>1409477.68</v>
      </c>
    </row>
    <row r="17" spans="1:14" s="31" customFormat="1" ht="397.8" x14ac:dyDescent="0.3">
      <c r="A17" s="30">
        <v>14</v>
      </c>
      <c r="B17" s="79" t="s">
        <v>1587</v>
      </c>
      <c r="C17" s="79" t="s">
        <v>1588</v>
      </c>
      <c r="D17" s="79" t="s">
        <v>1589</v>
      </c>
      <c r="E17" s="79" t="s">
        <v>1590</v>
      </c>
      <c r="F17" s="79" t="s">
        <v>1591</v>
      </c>
      <c r="G17" s="79" t="s">
        <v>1592</v>
      </c>
      <c r="H17" s="79" t="s">
        <v>1593</v>
      </c>
      <c r="I17" s="80">
        <v>42353</v>
      </c>
      <c r="J17" s="80">
        <v>43089</v>
      </c>
      <c r="K17" s="79" t="s">
        <v>1594</v>
      </c>
      <c r="L17" s="81">
        <v>6000000</v>
      </c>
      <c r="M17" s="81">
        <v>4000000</v>
      </c>
      <c r="N17" s="82">
        <v>3400000</v>
      </c>
    </row>
    <row r="18" spans="1:14" s="31" customFormat="1" ht="69" customHeight="1" x14ac:dyDescent="0.3">
      <c r="A18" s="30">
        <v>15</v>
      </c>
      <c r="B18" s="79" t="s">
        <v>251</v>
      </c>
      <c r="C18" s="79" t="s">
        <v>1595</v>
      </c>
      <c r="D18" s="79" t="s">
        <v>1596</v>
      </c>
      <c r="E18" s="79" t="s">
        <v>1597</v>
      </c>
      <c r="F18" s="79" t="s">
        <v>254</v>
      </c>
      <c r="G18" s="79" t="s">
        <v>255</v>
      </c>
      <c r="H18" s="79" t="s">
        <v>256</v>
      </c>
      <c r="I18" s="80">
        <v>42342</v>
      </c>
      <c r="J18" s="80">
        <v>42915</v>
      </c>
      <c r="K18" s="79" t="s">
        <v>257</v>
      </c>
      <c r="L18" s="81">
        <v>2666759.98</v>
      </c>
      <c r="M18" s="81">
        <v>2666759.98</v>
      </c>
      <c r="N18" s="82">
        <v>2266745.98</v>
      </c>
    </row>
    <row r="19" spans="1:14" s="31" customFormat="1" ht="71.400000000000006" x14ac:dyDescent="0.3">
      <c r="A19" s="30">
        <v>16</v>
      </c>
      <c r="B19" s="79" t="s">
        <v>258</v>
      </c>
      <c r="C19" s="79" t="s">
        <v>259</v>
      </c>
      <c r="D19" s="79" t="s">
        <v>1598</v>
      </c>
      <c r="E19" s="79" t="s">
        <v>1599</v>
      </c>
      <c r="F19" s="79" t="s">
        <v>261</v>
      </c>
      <c r="G19" s="79" t="s">
        <v>262</v>
      </c>
      <c r="H19" s="79" t="s">
        <v>1600</v>
      </c>
      <c r="I19" s="80">
        <v>42410</v>
      </c>
      <c r="J19" s="80">
        <v>43251</v>
      </c>
      <c r="K19" s="79" t="s">
        <v>263</v>
      </c>
      <c r="L19" s="81">
        <v>5585369.3899999997</v>
      </c>
      <c r="M19" s="81">
        <v>3999682.8</v>
      </c>
      <c r="N19" s="82">
        <v>3399730.38</v>
      </c>
    </row>
    <row r="20" spans="1:14" s="31" customFormat="1" ht="51" x14ac:dyDescent="0.3">
      <c r="A20" s="30">
        <v>17</v>
      </c>
      <c r="B20" s="79" t="s">
        <v>1601</v>
      </c>
      <c r="C20" s="79" t="s">
        <v>1602</v>
      </c>
      <c r="D20" s="79" t="s">
        <v>1603</v>
      </c>
      <c r="E20" s="79" t="s">
        <v>1604</v>
      </c>
      <c r="F20" s="79" t="s">
        <v>1605</v>
      </c>
      <c r="G20" s="79" t="s">
        <v>1606</v>
      </c>
      <c r="H20" s="79" t="s">
        <v>1607</v>
      </c>
      <c r="I20" s="80">
        <v>42430</v>
      </c>
      <c r="J20" s="80">
        <v>43100</v>
      </c>
      <c r="K20" s="79" t="s">
        <v>1608</v>
      </c>
      <c r="L20" s="81">
        <v>14683173.48</v>
      </c>
      <c r="M20" s="81">
        <v>8000000</v>
      </c>
      <c r="N20" s="82">
        <v>6800000</v>
      </c>
    </row>
    <row r="21" spans="1:14" s="31" customFormat="1" ht="67.5" customHeight="1" x14ac:dyDescent="0.3">
      <c r="A21" s="30">
        <v>18</v>
      </c>
      <c r="B21" s="79" t="s">
        <v>264</v>
      </c>
      <c r="C21" s="79" t="s">
        <v>265</v>
      </c>
      <c r="D21" s="79" t="s">
        <v>1609</v>
      </c>
      <c r="E21" s="79" t="s">
        <v>1597</v>
      </c>
      <c r="F21" s="79" t="s">
        <v>1372</v>
      </c>
      <c r="G21" s="79" t="s">
        <v>266</v>
      </c>
      <c r="H21" s="79" t="s">
        <v>267</v>
      </c>
      <c r="I21" s="80">
        <v>42384</v>
      </c>
      <c r="J21" s="80">
        <v>42978</v>
      </c>
      <c r="K21" s="79" t="s">
        <v>268</v>
      </c>
      <c r="L21" s="81">
        <v>3366061.23</v>
      </c>
      <c r="M21" s="81">
        <v>3366061.23</v>
      </c>
      <c r="N21" s="82">
        <v>2692848.98</v>
      </c>
    </row>
    <row r="22" spans="1:14" s="31" customFormat="1" ht="101.25" customHeight="1" x14ac:dyDescent="0.3">
      <c r="A22" s="30">
        <v>19</v>
      </c>
      <c r="B22" s="79" t="s">
        <v>1610</v>
      </c>
      <c r="C22" s="79" t="s">
        <v>1611</v>
      </c>
      <c r="D22" s="79" t="s">
        <v>269</v>
      </c>
      <c r="E22" s="79" t="s">
        <v>1573</v>
      </c>
      <c r="F22" s="79" t="s">
        <v>234</v>
      </c>
      <c r="G22" s="79" t="s">
        <v>270</v>
      </c>
      <c r="H22" s="79" t="s">
        <v>271</v>
      </c>
      <c r="I22" s="80">
        <v>42339</v>
      </c>
      <c r="J22" s="80">
        <v>42735</v>
      </c>
      <c r="K22" s="79" t="s">
        <v>272</v>
      </c>
      <c r="L22" s="81">
        <v>4010327.47</v>
      </c>
      <c r="M22" s="81">
        <v>3971434.25</v>
      </c>
      <c r="N22" s="82">
        <v>3177147.4</v>
      </c>
    </row>
    <row r="23" spans="1:14" s="31" customFormat="1" ht="157.5" customHeight="1" x14ac:dyDescent="0.3">
      <c r="A23" s="30">
        <v>20</v>
      </c>
      <c r="B23" s="79" t="s">
        <v>273</v>
      </c>
      <c r="C23" s="79" t="s">
        <v>274</v>
      </c>
      <c r="D23" s="79" t="s">
        <v>1612</v>
      </c>
      <c r="E23" s="79" t="s">
        <v>1613</v>
      </c>
      <c r="F23" s="79" t="s">
        <v>276</v>
      </c>
      <c r="G23" s="79" t="s">
        <v>277</v>
      </c>
      <c r="H23" s="79" t="s">
        <v>278</v>
      </c>
      <c r="I23" s="80">
        <v>42401</v>
      </c>
      <c r="J23" s="80">
        <v>43100</v>
      </c>
      <c r="K23" s="79" t="s">
        <v>279</v>
      </c>
      <c r="L23" s="81">
        <v>5949919.1399999997</v>
      </c>
      <c r="M23" s="81">
        <v>3997337.55</v>
      </c>
      <c r="N23" s="82">
        <v>3397736.91</v>
      </c>
    </row>
    <row r="24" spans="1:14" s="31" customFormat="1" ht="157.5" customHeight="1" x14ac:dyDescent="0.3">
      <c r="A24" s="30">
        <v>21</v>
      </c>
      <c r="B24" s="79" t="s">
        <v>280</v>
      </c>
      <c r="C24" s="79" t="s">
        <v>1614</v>
      </c>
      <c r="D24" s="79" t="s">
        <v>1615</v>
      </c>
      <c r="E24" s="79" t="s">
        <v>1564</v>
      </c>
      <c r="F24" s="79" t="s">
        <v>282</v>
      </c>
      <c r="G24" s="79" t="s">
        <v>283</v>
      </c>
      <c r="H24" s="79" t="s">
        <v>284</v>
      </c>
      <c r="I24" s="80">
        <v>42359</v>
      </c>
      <c r="J24" s="80">
        <v>43373</v>
      </c>
      <c r="K24" s="79" t="s">
        <v>285</v>
      </c>
      <c r="L24" s="81">
        <v>12830609.76</v>
      </c>
      <c r="M24" s="81">
        <v>6948066.9900000002</v>
      </c>
      <c r="N24" s="82">
        <v>5905856.9400000004</v>
      </c>
    </row>
    <row r="25" spans="1:14" s="31" customFormat="1" ht="67.5" customHeight="1" x14ac:dyDescent="0.3">
      <c r="A25" s="30">
        <v>22</v>
      </c>
      <c r="B25" s="79" t="s">
        <v>286</v>
      </c>
      <c r="C25" s="79" t="s">
        <v>287</v>
      </c>
      <c r="D25" s="79" t="s">
        <v>1616</v>
      </c>
      <c r="E25" s="79" t="s">
        <v>1573</v>
      </c>
      <c r="F25" s="79" t="s">
        <v>288</v>
      </c>
      <c r="G25" s="79" t="s">
        <v>289</v>
      </c>
      <c r="H25" s="79" t="s">
        <v>290</v>
      </c>
      <c r="I25" s="80">
        <v>42430</v>
      </c>
      <c r="J25" s="80">
        <v>42916</v>
      </c>
      <c r="K25" s="79" t="s">
        <v>291</v>
      </c>
      <c r="L25" s="81">
        <v>2180001.1</v>
      </c>
      <c r="M25" s="81">
        <v>1939728.07</v>
      </c>
      <c r="N25" s="82">
        <v>1551782.45</v>
      </c>
    </row>
    <row r="26" spans="1:14" s="31" customFormat="1" ht="409.6" x14ac:dyDescent="0.3">
      <c r="A26" s="30">
        <v>23</v>
      </c>
      <c r="B26" s="79" t="s">
        <v>292</v>
      </c>
      <c r="C26" s="79" t="s">
        <v>1617</v>
      </c>
      <c r="D26" s="79" t="s">
        <v>1618</v>
      </c>
      <c r="E26" s="79" t="s">
        <v>1573</v>
      </c>
      <c r="F26" s="79" t="s">
        <v>293</v>
      </c>
      <c r="G26" s="79" t="s">
        <v>294</v>
      </c>
      <c r="H26" s="79" t="s">
        <v>295</v>
      </c>
      <c r="I26" s="80">
        <v>42349</v>
      </c>
      <c r="J26" s="80">
        <v>43220</v>
      </c>
      <c r="K26" s="79" t="s">
        <v>296</v>
      </c>
      <c r="L26" s="81">
        <v>10402386</v>
      </c>
      <c r="M26" s="81">
        <v>4000000</v>
      </c>
      <c r="N26" s="82">
        <v>3200000</v>
      </c>
    </row>
    <row r="27" spans="1:14" s="31" customFormat="1" ht="357" x14ac:dyDescent="0.3">
      <c r="A27" s="30">
        <v>24</v>
      </c>
      <c r="B27" s="79" t="s">
        <v>1619</v>
      </c>
      <c r="C27" s="79" t="s">
        <v>297</v>
      </c>
      <c r="D27" s="79" t="s">
        <v>298</v>
      </c>
      <c r="E27" s="79" t="s">
        <v>1599</v>
      </c>
      <c r="F27" s="79" t="s">
        <v>1620</v>
      </c>
      <c r="G27" s="79" t="s">
        <v>299</v>
      </c>
      <c r="H27" s="79" t="s">
        <v>300</v>
      </c>
      <c r="I27" s="80">
        <v>42409</v>
      </c>
      <c r="J27" s="80">
        <v>43039</v>
      </c>
      <c r="K27" s="79" t="s">
        <v>301</v>
      </c>
      <c r="L27" s="81">
        <v>3379459.39</v>
      </c>
      <c r="M27" s="81">
        <v>3348739.39</v>
      </c>
      <c r="N27" s="82">
        <v>2846428.48</v>
      </c>
    </row>
    <row r="28" spans="1:14" s="31" customFormat="1" ht="326.39999999999998" x14ac:dyDescent="0.3">
      <c r="A28" s="30">
        <v>25</v>
      </c>
      <c r="B28" s="79" t="s">
        <v>302</v>
      </c>
      <c r="C28" s="79" t="s">
        <v>303</v>
      </c>
      <c r="D28" s="79" t="s">
        <v>1621</v>
      </c>
      <c r="E28" s="79" t="s">
        <v>1599</v>
      </c>
      <c r="F28" s="79" t="s">
        <v>304</v>
      </c>
      <c r="G28" s="79" t="s">
        <v>305</v>
      </c>
      <c r="H28" s="79" t="s">
        <v>306</v>
      </c>
      <c r="I28" s="80">
        <v>42331</v>
      </c>
      <c r="J28" s="80">
        <v>43100</v>
      </c>
      <c r="K28" s="79" t="s">
        <v>307</v>
      </c>
      <c r="L28" s="81">
        <v>2715000</v>
      </c>
      <c r="M28" s="81">
        <v>2715000</v>
      </c>
      <c r="N28" s="82">
        <v>2307750</v>
      </c>
    </row>
    <row r="29" spans="1:14" s="31" customFormat="1" ht="91.8" x14ac:dyDescent="0.3">
      <c r="A29" s="30">
        <v>26</v>
      </c>
      <c r="B29" s="79" t="s">
        <v>308</v>
      </c>
      <c r="C29" s="79" t="s">
        <v>1622</v>
      </c>
      <c r="D29" s="79" t="s">
        <v>1623</v>
      </c>
      <c r="E29" s="79" t="s">
        <v>1555</v>
      </c>
      <c r="F29" s="79" t="s">
        <v>309</v>
      </c>
      <c r="G29" s="79" t="s">
        <v>310</v>
      </c>
      <c r="H29" s="79" t="s">
        <v>311</v>
      </c>
      <c r="I29" s="80">
        <v>42370</v>
      </c>
      <c r="J29" s="80">
        <v>43100</v>
      </c>
      <c r="K29" s="79" t="s">
        <v>312</v>
      </c>
      <c r="L29" s="81">
        <v>3999993.12</v>
      </c>
      <c r="M29" s="81">
        <v>3999993.12</v>
      </c>
      <c r="N29" s="82">
        <v>3399994.15</v>
      </c>
    </row>
    <row r="30" spans="1:14" s="31" customFormat="1" ht="81.599999999999994" x14ac:dyDescent="0.3">
      <c r="A30" s="30">
        <v>27</v>
      </c>
      <c r="B30" s="79" t="s">
        <v>313</v>
      </c>
      <c r="C30" s="79" t="s">
        <v>314</v>
      </c>
      <c r="D30" s="79" t="s">
        <v>1624</v>
      </c>
      <c r="E30" s="79" t="s">
        <v>1555</v>
      </c>
      <c r="F30" s="79" t="s">
        <v>315</v>
      </c>
      <c r="G30" s="79" t="s">
        <v>316</v>
      </c>
      <c r="H30" s="79" t="s">
        <v>317</v>
      </c>
      <c r="I30" s="80">
        <v>42398</v>
      </c>
      <c r="J30" s="80">
        <v>43281</v>
      </c>
      <c r="K30" s="79" t="s">
        <v>318</v>
      </c>
      <c r="L30" s="81">
        <v>3990369.24</v>
      </c>
      <c r="M30" s="81">
        <v>3990369.24</v>
      </c>
      <c r="N30" s="82">
        <v>3391813.85</v>
      </c>
    </row>
    <row r="31" spans="1:14" s="31" customFormat="1" ht="78.75" customHeight="1" x14ac:dyDescent="0.3">
      <c r="A31" s="30">
        <v>28</v>
      </c>
      <c r="B31" s="79" t="s">
        <v>1625</v>
      </c>
      <c r="C31" s="79" t="s">
        <v>319</v>
      </c>
      <c r="D31" s="79" t="s">
        <v>320</v>
      </c>
      <c r="E31" s="79" t="s">
        <v>1599</v>
      </c>
      <c r="F31" s="79" t="s">
        <v>321</v>
      </c>
      <c r="G31" s="79" t="s">
        <v>322</v>
      </c>
      <c r="H31" s="79" t="s">
        <v>323</v>
      </c>
      <c r="I31" s="80">
        <v>42310</v>
      </c>
      <c r="J31" s="80">
        <v>43131</v>
      </c>
      <c r="K31" s="79" t="s">
        <v>324</v>
      </c>
      <c r="L31" s="81">
        <v>8809444.7400000002</v>
      </c>
      <c r="M31" s="81">
        <v>4000000</v>
      </c>
      <c r="N31" s="82">
        <v>3400000</v>
      </c>
    </row>
    <row r="32" spans="1:14" s="31" customFormat="1" ht="102" x14ac:dyDescent="0.3">
      <c r="A32" s="30">
        <v>29</v>
      </c>
      <c r="B32" s="79" t="s">
        <v>325</v>
      </c>
      <c r="C32" s="79" t="s">
        <v>1626</v>
      </c>
      <c r="D32" s="79" t="s">
        <v>1627</v>
      </c>
      <c r="E32" s="79" t="s">
        <v>1628</v>
      </c>
      <c r="F32" s="79" t="s">
        <v>327</v>
      </c>
      <c r="G32" s="79" t="s">
        <v>328</v>
      </c>
      <c r="H32" s="79" t="s">
        <v>329</v>
      </c>
      <c r="I32" s="80">
        <v>42437</v>
      </c>
      <c r="J32" s="80">
        <v>43281</v>
      </c>
      <c r="K32" s="79" t="s">
        <v>330</v>
      </c>
      <c r="L32" s="81">
        <v>6936684.1600000001</v>
      </c>
      <c r="M32" s="81">
        <v>4000000</v>
      </c>
      <c r="N32" s="82">
        <v>3200000</v>
      </c>
    </row>
    <row r="33" spans="1:14" s="31" customFormat="1" ht="387.6" x14ac:dyDescent="0.3">
      <c r="A33" s="30">
        <v>30</v>
      </c>
      <c r="B33" s="79" t="s">
        <v>1629</v>
      </c>
      <c r="C33" s="79" t="s">
        <v>1630</v>
      </c>
      <c r="D33" s="79" t="s">
        <v>1631</v>
      </c>
      <c r="E33" s="79" t="s">
        <v>1590</v>
      </c>
      <c r="F33" s="79" t="s">
        <v>819</v>
      </c>
      <c r="G33" s="79" t="s">
        <v>820</v>
      </c>
      <c r="H33" s="79" t="s">
        <v>1632</v>
      </c>
      <c r="I33" s="80">
        <v>41781</v>
      </c>
      <c r="J33" s="80">
        <v>43100</v>
      </c>
      <c r="K33" s="79" t="s">
        <v>1633</v>
      </c>
      <c r="L33" s="81">
        <v>8166686.7400000002</v>
      </c>
      <c r="M33" s="81">
        <v>7285326.5</v>
      </c>
      <c r="N33" s="82">
        <v>6192527.5199999996</v>
      </c>
    </row>
    <row r="34" spans="1:14" s="31" customFormat="1" ht="81.599999999999994" x14ac:dyDescent="0.3">
      <c r="A34" s="30">
        <v>31</v>
      </c>
      <c r="B34" s="79" t="s">
        <v>1634</v>
      </c>
      <c r="C34" s="79" t="s">
        <v>1635</v>
      </c>
      <c r="D34" s="79" t="s">
        <v>1636</v>
      </c>
      <c r="E34" s="79" t="s">
        <v>1576</v>
      </c>
      <c r="F34" s="79" t="s">
        <v>1052</v>
      </c>
      <c r="G34" s="79" t="s">
        <v>1053</v>
      </c>
      <c r="H34" s="79" t="s">
        <v>1637</v>
      </c>
      <c r="I34" s="80">
        <v>41983</v>
      </c>
      <c r="J34" s="80">
        <v>43465</v>
      </c>
      <c r="K34" s="79" t="s">
        <v>1638</v>
      </c>
      <c r="L34" s="81">
        <v>7566110.5599999996</v>
      </c>
      <c r="M34" s="81">
        <v>5940202.5599999996</v>
      </c>
      <c r="N34" s="82">
        <v>5049172.17</v>
      </c>
    </row>
    <row r="35" spans="1:14" s="31" customFormat="1" ht="81.599999999999994" x14ac:dyDescent="0.3">
      <c r="A35" s="30">
        <v>32</v>
      </c>
      <c r="B35" s="79" t="s">
        <v>1639</v>
      </c>
      <c r="C35" s="79" t="s">
        <v>1640</v>
      </c>
      <c r="D35" s="79" t="s">
        <v>1641</v>
      </c>
      <c r="E35" s="79" t="s">
        <v>1570</v>
      </c>
      <c r="F35" s="79" t="s">
        <v>887</v>
      </c>
      <c r="G35" s="79" t="s">
        <v>888</v>
      </c>
      <c r="H35" s="79" t="s">
        <v>1642</v>
      </c>
      <c r="I35" s="80">
        <v>42430</v>
      </c>
      <c r="J35" s="80">
        <v>42916</v>
      </c>
      <c r="K35" s="79" t="s">
        <v>1643</v>
      </c>
      <c r="L35" s="81">
        <v>1258916.5900000001</v>
      </c>
      <c r="M35" s="81">
        <v>1196002.0900000001</v>
      </c>
      <c r="N35" s="82">
        <v>956134.19</v>
      </c>
    </row>
    <row r="36" spans="1:14" s="31" customFormat="1" ht="71.400000000000006" x14ac:dyDescent="0.3">
      <c r="A36" s="30">
        <v>33</v>
      </c>
      <c r="B36" s="79" t="s">
        <v>331</v>
      </c>
      <c r="C36" s="79" t="s">
        <v>1644</v>
      </c>
      <c r="D36" s="79" t="s">
        <v>1645</v>
      </c>
      <c r="E36" s="79" t="s">
        <v>1573</v>
      </c>
      <c r="F36" s="79" t="s">
        <v>332</v>
      </c>
      <c r="G36" s="79" t="s">
        <v>333</v>
      </c>
      <c r="H36" s="79" t="s">
        <v>334</v>
      </c>
      <c r="I36" s="80">
        <v>42404</v>
      </c>
      <c r="J36" s="80">
        <v>42735</v>
      </c>
      <c r="K36" s="79" t="s">
        <v>335</v>
      </c>
      <c r="L36" s="81">
        <v>2200677</v>
      </c>
      <c r="M36" s="81">
        <v>2000000</v>
      </c>
      <c r="N36" s="82">
        <v>1600000</v>
      </c>
    </row>
    <row r="37" spans="1:14" s="31" customFormat="1" ht="51" x14ac:dyDescent="0.3">
      <c r="A37" s="30">
        <v>34</v>
      </c>
      <c r="B37" s="79" t="s">
        <v>336</v>
      </c>
      <c r="C37" s="79" t="s">
        <v>1646</v>
      </c>
      <c r="D37" s="79" t="s">
        <v>1647</v>
      </c>
      <c r="E37" s="79" t="s">
        <v>1604</v>
      </c>
      <c r="F37" s="79" t="s">
        <v>339</v>
      </c>
      <c r="G37" s="79" t="s">
        <v>340</v>
      </c>
      <c r="H37" s="79" t="s">
        <v>341</v>
      </c>
      <c r="I37" s="80">
        <v>42401</v>
      </c>
      <c r="J37" s="80">
        <v>43039</v>
      </c>
      <c r="K37" s="79" t="s">
        <v>342</v>
      </c>
      <c r="L37" s="81">
        <v>2250500</v>
      </c>
      <c r="M37" s="81">
        <v>2250000</v>
      </c>
      <c r="N37" s="82">
        <v>1912500</v>
      </c>
    </row>
    <row r="38" spans="1:14" s="31" customFormat="1" ht="135" customHeight="1" x14ac:dyDescent="0.3">
      <c r="A38" s="30">
        <v>35</v>
      </c>
      <c r="B38" s="79" t="s">
        <v>1648</v>
      </c>
      <c r="C38" s="79" t="s">
        <v>1649</v>
      </c>
      <c r="D38" s="79" t="s">
        <v>1569</v>
      </c>
      <c r="E38" s="79" t="s">
        <v>1555</v>
      </c>
      <c r="F38" s="79" t="s">
        <v>944</v>
      </c>
      <c r="G38" s="79" t="s">
        <v>945</v>
      </c>
      <c r="H38" s="79" t="s">
        <v>1650</v>
      </c>
      <c r="I38" s="80">
        <v>42275</v>
      </c>
      <c r="J38" s="80">
        <v>43008</v>
      </c>
      <c r="K38" s="79" t="s">
        <v>1651</v>
      </c>
      <c r="L38" s="81">
        <v>1675688.99</v>
      </c>
      <c r="M38" s="81">
        <v>1675688.99</v>
      </c>
      <c r="N38" s="82">
        <v>1424335.64</v>
      </c>
    </row>
    <row r="39" spans="1:14" s="31" customFormat="1" ht="306" x14ac:dyDescent="0.3">
      <c r="A39" s="30">
        <v>36</v>
      </c>
      <c r="B39" s="79" t="s">
        <v>343</v>
      </c>
      <c r="C39" s="79" t="s">
        <v>344</v>
      </c>
      <c r="D39" s="79" t="s">
        <v>1652</v>
      </c>
      <c r="E39" s="79" t="s">
        <v>1599</v>
      </c>
      <c r="F39" s="79" t="s">
        <v>345</v>
      </c>
      <c r="G39" s="79" t="s">
        <v>346</v>
      </c>
      <c r="H39" s="79" t="s">
        <v>347</v>
      </c>
      <c r="I39" s="80">
        <v>42446</v>
      </c>
      <c r="J39" s="80">
        <v>42825</v>
      </c>
      <c r="K39" s="79" t="s">
        <v>348</v>
      </c>
      <c r="L39" s="81">
        <v>3999995.94</v>
      </c>
      <c r="M39" s="81">
        <v>3999995.94</v>
      </c>
      <c r="N39" s="82">
        <v>3399996.54</v>
      </c>
    </row>
    <row r="40" spans="1:14" s="31" customFormat="1" ht="81.599999999999994" x14ac:dyDescent="0.3">
      <c r="A40" s="30">
        <v>37</v>
      </c>
      <c r="B40" s="79" t="s">
        <v>349</v>
      </c>
      <c r="C40" s="79" t="s">
        <v>1653</v>
      </c>
      <c r="D40" s="79" t="s">
        <v>1654</v>
      </c>
      <c r="E40" s="79" t="s">
        <v>1573</v>
      </c>
      <c r="F40" s="79" t="s">
        <v>350</v>
      </c>
      <c r="G40" s="79" t="s">
        <v>351</v>
      </c>
      <c r="H40" s="79" t="s">
        <v>352</v>
      </c>
      <c r="I40" s="80">
        <v>42433</v>
      </c>
      <c r="J40" s="80">
        <v>43190</v>
      </c>
      <c r="K40" s="79" t="s">
        <v>353</v>
      </c>
      <c r="L40" s="81">
        <v>1280000</v>
      </c>
      <c r="M40" s="81">
        <v>1280000</v>
      </c>
      <c r="N40" s="82">
        <v>1024000</v>
      </c>
    </row>
    <row r="41" spans="1:14" s="31" customFormat="1" ht="90" customHeight="1" x14ac:dyDescent="0.3">
      <c r="A41" s="30">
        <v>38</v>
      </c>
      <c r="B41" s="79" t="s">
        <v>1655</v>
      </c>
      <c r="C41" s="79" t="s">
        <v>1656</v>
      </c>
      <c r="D41" s="79" t="s">
        <v>1657</v>
      </c>
      <c r="E41" s="79" t="s">
        <v>1604</v>
      </c>
      <c r="F41" s="79" t="s">
        <v>1658</v>
      </c>
      <c r="G41" s="79" t="s">
        <v>1659</v>
      </c>
      <c r="H41" s="79" t="s">
        <v>1660</v>
      </c>
      <c r="I41" s="80">
        <v>42388</v>
      </c>
      <c r="J41" s="80">
        <v>43069</v>
      </c>
      <c r="K41" s="79" t="s">
        <v>1661</v>
      </c>
      <c r="L41" s="81">
        <v>1888091.72</v>
      </c>
      <c r="M41" s="81">
        <v>1888091.72</v>
      </c>
      <c r="N41" s="82">
        <v>1604877.96</v>
      </c>
    </row>
    <row r="42" spans="1:14" s="31" customFormat="1" ht="135" customHeight="1" x14ac:dyDescent="0.3">
      <c r="A42" s="30">
        <v>39</v>
      </c>
      <c r="B42" s="79" t="s">
        <v>1662</v>
      </c>
      <c r="C42" s="79" t="s">
        <v>1663</v>
      </c>
      <c r="D42" s="79" t="s">
        <v>1664</v>
      </c>
      <c r="E42" s="79" t="s">
        <v>1597</v>
      </c>
      <c r="F42" s="79" t="s">
        <v>1078</v>
      </c>
      <c r="G42" s="79" t="s">
        <v>1079</v>
      </c>
      <c r="H42" s="79" t="s">
        <v>1665</v>
      </c>
      <c r="I42" s="80">
        <v>42401</v>
      </c>
      <c r="J42" s="80">
        <v>42460</v>
      </c>
      <c r="K42" s="79" t="s">
        <v>1666</v>
      </c>
      <c r="L42" s="81">
        <v>3998000</v>
      </c>
      <c r="M42" s="81">
        <v>3998000</v>
      </c>
      <c r="N42" s="82">
        <v>3348325</v>
      </c>
    </row>
    <row r="43" spans="1:14" s="31" customFormat="1" ht="123.75" customHeight="1" x14ac:dyDescent="0.3">
      <c r="A43" s="30">
        <v>40</v>
      </c>
      <c r="B43" s="79" t="s">
        <v>354</v>
      </c>
      <c r="C43" s="79" t="s">
        <v>355</v>
      </c>
      <c r="D43" s="79" t="s">
        <v>1667</v>
      </c>
      <c r="E43" s="79" t="s">
        <v>1668</v>
      </c>
      <c r="F43" s="79" t="s">
        <v>357</v>
      </c>
      <c r="G43" s="79" t="s">
        <v>358</v>
      </c>
      <c r="H43" s="79" t="s">
        <v>359</v>
      </c>
      <c r="I43" s="80">
        <v>42307</v>
      </c>
      <c r="J43" s="80">
        <v>43190</v>
      </c>
      <c r="K43" s="79" t="s">
        <v>360</v>
      </c>
      <c r="L43" s="81">
        <v>4002180.89</v>
      </c>
      <c r="M43" s="81">
        <v>3739166.65</v>
      </c>
      <c r="N43" s="82">
        <v>3178291.9</v>
      </c>
    </row>
    <row r="44" spans="1:14" s="31" customFormat="1" ht="71.400000000000006" x14ac:dyDescent="0.3">
      <c r="A44" s="30">
        <v>41</v>
      </c>
      <c r="B44" s="79" t="s">
        <v>361</v>
      </c>
      <c r="C44" s="79" t="s">
        <v>1669</v>
      </c>
      <c r="D44" s="79" t="s">
        <v>1670</v>
      </c>
      <c r="E44" s="79" t="s">
        <v>1671</v>
      </c>
      <c r="F44" s="79" t="s">
        <v>363</v>
      </c>
      <c r="G44" s="79" t="s">
        <v>364</v>
      </c>
      <c r="H44" s="79" t="s">
        <v>365</v>
      </c>
      <c r="I44" s="80">
        <v>42370</v>
      </c>
      <c r="J44" s="80">
        <v>43373</v>
      </c>
      <c r="K44" s="79" t="s">
        <v>366</v>
      </c>
      <c r="L44" s="81">
        <v>4000000</v>
      </c>
      <c r="M44" s="81">
        <v>4000000</v>
      </c>
      <c r="N44" s="82">
        <v>3400000</v>
      </c>
    </row>
    <row r="45" spans="1:14" s="31" customFormat="1" ht="67.5" customHeight="1" x14ac:dyDescent="0.3">
      <c r="A45" s="30">
        <v>42</v>
      </c>
      <c r="B45" s="79" t="s">
        <v>367</v>
      </c>
      <c r="C45" s="79" t="s">
        <v>368</v>
      </c>
      <c r="D45" s="79" t="s">
        <v>1672</v>
      </c>
      <c r="E45" s="79" t="s">
        <v>1586</v>
      </c>
      <c r="F45" s="79" t="s">
        <v>369</v>
      </c>
      <c r="G45" s="79" t="s">
        <v>370</v>
      </c>
      <c r="H45" s="79" t="s">
        <v>371</v>
      </c>
      <c r="I45" s="80">
        <v>42437</v>
      </c>
      <c r="J45" s="80">
        <v>43100</v>
      </c>
      <c r="K45" s="79" t="s">
        <v>372</v>
      </c>
      <c r="L45" s="81">
        <v>3999541.93</v>
      </c>
      <c r="M45" s="81">
        <v>3999541.93</v>
      </c>
      <c r="N45" s="82">
        <v>3399610.64</v>
      </c>
    </row>
    <row r="46" spans="1:14" s="31" customFormat="1" ht="112.5" customHeight="1" x14ac:dyDescent="0.3">
      <c r="A46" s="30">
        <v>43</v>
      </c>
      <c r="B46" s="79" t="s">
        <v>373</v>
      </c>
      <c r="C46" s="79" t="s">
        <v>1673</v>
      </c>
      <c r="D46" s="79" t="s">
        <v>1674</v>
      </c>
      <c r="E46" s="79" t="s">
        <v>1590</v>
      </c>
      <c r="F46" s="79" t="s">
        <v>375</v>
      </c>
      <c r="G46" s="79" t="s">
        <v>376</v>
      </c>
      <c r="H46" s="79" t="s">
        <v>377</v>
      </c>
      <c r="I46" s="80">
        <v>42380</v>
      </c>
      <c r="J46" s="80">
        <v>43069</v>
      </c>
      <c r="K46" s="79" t="s">
        <v>378</v>
      </c>
      <c r="L46" s="81">
        <v>7724241.2000000002</v>
      </c>
      <c r="M46" s="81">
        <v>5590806.2000000002</v>
      </c>
      <c r="N46" s="82">
        <v>4752185.2699999996</v>
      </c>
    </row>
    <row r="47" spans="1:14" s="31" customFormat="1" ht="61.2" x14ac:dyDescent="0.3">
      <c r="A47" s="30">
        <v>44</v>
      </c>
      <c r="B47" s="79" t="s">
        <v>379</v>
      </c>
      <c r="C47" s="79" t="s">
        <v>380</v>
      </c>
      <c r="D47" s="79" t="s">
        <v>1675</v>
      </c>
      <c r="E47" s="79" t="s">
        <v>1590</v>
      </c>
      <c r="F47" s="79" t="s">
        <v>381</v>
      </c>
      <c r="G47" s="79" t="s">
        <v>382</v>
      </c>
      <c r="H47" s="79" t="s">
        <v>383</v>
      </c>
      <c r="I47" s="80">
        <v>42370</v>
      </c>
      <c r="J47" s="80">
        <v>43465</v>
      </c>
      <c r="K47" s="79" t="s">
        <v>384</v>
      </c>
      <c r="L47" s="81">
        <v>4136998.9</v>
      </c>
      <c r="M47" s="81">
        <v>3997883.12</v>
      </c>
      <c r="N47" s="82">
        <v>3398200.65</v>
      </c>
    </row>
    <row r="48" spans="1:14" s="31" customFormat="1" ht="163.19999999999999" x14ac:dyDescent="0.3">
      <c r="A48" s="30">
        <v>45</v>
      </c>
      <c r="B48" s="79" t="s">
        <v>385</v>
      </c>
      <c r="C48" s="79" t="s">
        <v>386</v>
      </c>
      <c r="D48" s="79" t="s">
        <v>1676</v>
      </c>
      <c r="E48" s="79" t="s">
        <v>1576</v>
      </c>
      <c r="F48" s="79" t="s">
        <v>388</v>
      </c>
      <c r="G48" s="79" t="s">
        <v>389</v>
      </c>
      <c r="H48" s="79" t="s">
        <v>390</v>
      </c>
      <c r="I48" s="80">
        <v>42314</v>
      </c>
      <c r="J48" s="80">
        <v>43100</v>
      </c>
      <c r="K48" s="79" t="s">
        <v>391</v>
      </c>
      <c r="L48" s="81">
        <v>4131967.11</v>
      </c>
      <c r="M48" s="81">
        <v>3993347.59</v>
      </c>
      <c r="N48" s="82">
        <v>3394345.45</v>
      </c>
    </row>
    <row r="49" spans="1:14" s="31" customFormat="1" ht="101.25" customHeight="1" x14ac:dyDescent="0.3">
      <c r="A49" s="30">
        <v>46</v>
      </c>
      <c r="B49" s="79" t="s">
        <v>1677</v>
      </c>
      <c r="C49" s="79" t="s">
        <v>1678</v>
      </c>
      <c r="D49" s="79" t="s">
        <v>1679</v>
      </c>
      <c r="E49" s="79" t="s">
        <v>1555</v>
      </c>
      <c r="F49" s="79" t="s">
        <v>315</v>
      </c>
      <c r="G49" s="79" t="s">
        <v>1019</v>
      </c>
      <c r="H49" s="79" t="s">
        <v>1680</v>
      </c>
      <c r="I49" s="80">
        <v>41640</v>
      </c>
      <c r="J49" s="80">
        <v>42460</v>
      </c>
      <c r="K49" s="79" t="s">
        <v>1681</v>
      </c>
      <c r="L49" s="81">
        <v>9719819.5299999993</v>
      </c>
      <c r="M49" s="81">
        <v>4817977.22</v>
      </c>
      <c r="N49" s="82">
        <v>4095280.63</v>
      </c>
    </row>
    <row r="50" spans="1:14" s="31" customFormat="1" ht="81.599999999999994" x14ac:dyDescent="0.3">
      <c r="A50" s="30">
        <v>47</v>
      </c>
      <c r="B50" s="79" t="s">
        <v>392</v>
      </c>
      <c r="C50" s="79" t="s">
        <v>1682</v>
      </c>
      <c r="D50" s="79" t="s">
        <v>1683</v>
      </c>
      <c r="E50" s="79" t="s">
        <v>1576</v>
      </c>
      <c r="F50" s="79" t="s">
        <v>394</v>
      </c>
      <c r="G50" s="79" t="s">
        <v>395</v>
      </c>
      <c r="H50" s="79" t="s">
        <v>396</v>
      </c>
      <c r="I50" s="80">
        <v>42326</v>
      </c>
      <c r="J50" s="80">
        <v>43100</v>
      </c>
      <c r="K50" s="79" t="s">
        <v>397</v>
      </c>
      <c r="L50" s="81">
        <v>4708163.05</v>
      </c>
      <c r="M50" s="81">
        <v>3866190.05</v>
      </c>
      <c r="N50" s="82">
        <v>3286261.54</v>
      </c>
    </row>
    <row r="51" spans="1:14" s="31" customFormat="1" ht="91.8" x14ac:dyDescent="0.3">
      <c r="A51" s="30">
        <v>48</v>
      </c>
      <c r="B51" s="79" t="s">
        <v>1684</v>
      </c>
      <c r="C51" s="79" t="s">
        <v>1685</v>
      </c>
      <c r="D51" s="79" t="s">
        <v>1686</v>
      </c>
      <c r="E51" s="79" t="s">
        <v>1668</v>
      </c>
      <c r="F51" s="79" t="s">
        <v>669</v>
      </c>
      <c r="G51" s="79" t="s">
        <v>670</v>
      </c>
      <c r="H51" s="79" t="s">
        <v>1687</v>
      </c>
      <c r="I51" s="80">
        <v>42327</v>
      </c>
      <c r="J51" s="80">
        <v>42978</v>
      </c>
      <c r="K51" s="79" t="s">
        <v>1688</v>
      </c>
      <c r="L51" s="81">
        <v>4780207.5999999996</v>
      </c>
      <c r="M51" s="81">
        <v>3999818.88</v>
      </c>
      <c r="N51" s="82">
        <v>3399846.04</v>
      </c>
    </row>
    <row r="52" spans="1:14" s="31" customFormat="1" ht="61.2" x14ac:dyDescent="0.3">
      <c r="A52" s="30">
        <v>49</v>
      </c>
      <c r="B52" s="79" t="s">
        <v>398</v>
      </c>
      <c r="C52" s="79" t="s">
        <v>399</v>
      </c>
      <c r="D52" s="79" t="s">
        <v>1689</v>
      </c>
      <c r="E52" s="79" t="s">
        <v>1597</v>
      </c>
      <c r="F52" s="79" t="s">
        <v>400</v>
      </c>
      <c r="G52" s="79" t="s">
        <v>401</v>
      </c>
      <c r="H52" s="79" t="s">
        <v>402</v>
      </c>
      <c r="I52" s="80">
        <v>42340</v>
      </c>
      <c r="J52" s="80">
        <v>43054</v>
      </c>
      <c r="K52" s="79" t="s">
        <v>403</v>
      </c>
      <c r="L52" s="81">
        <v>1156612.67</v>
      </c>
      <c r="M52" s="81">
        <v>1155505.67</v>
      </c>
      <c r="N52" s="82">
        <v>982179.81</v>
      </c>
    </row>
    <row r="53" spans="1:14" s="31" customFormat="1" ht="408" x14ac:dyDescent="0.3">
      <c r="A53" s="30">
        <v>50</v>
      </c>
      <c r="B53" s="79" t="s">
        <v>404</v>
      </c>
      <c r="C53" s="79" t="s">
        <v>405</v>
      </c>
      <c r="D53" s="79" t="s">
        <v>1690</v>
      </c>
      <c r="E53" s="79" t="s">
        <v>1599</v>
      </c>
      <c r="F53" s="79" t="s">
        <v>406</v>
      </c>
      <c r="G53" s="79" t="s">
        <v>407</v>
      </c>
      <c r="H53" s="79" t="s">
        <v>408</v>
      </c>
      <c r="I53" s="80">
        <v>42446</v>
      </c>
      <c r="J53" s="80">
        <v>43100</v>
      </c>
      <c r="K53" s="79" t="s">
        <v>409</v>
      </c>
      <c r="L53" s="81">
        <v>3768228.92</v>
      </c>
      <c r="M53" s="81">
        <v>3749778.92</v>
      </c>
      <c r="N53" s="82">
        <v>3187312.08</v>
      </c>
    </row>
    <row r="54" spans="1:14" s="31" customFormat="1" ht="102" x14ac:dyDescent="0.3">
      <c r="A54" s="30">
        <v>51</v>
      </c>
      <c r="B54" s="79" t="s">
        <v>410</v>
      </c>
      <c r="C54" s="79" t="s">
        <v>411</v>
      </c>
      <c r="D54" s="79" t="s">
        <v>1691</v>
      </c>
      <c r="E54" s="79" t="s">
        <v>1590</v>
      </c>
      <c r="F54" s="79" t="s">
        <v>412</v>
      </c>
      <c r="G54" s="79" t="s">
        <v>413</v>
      </c>
      <c r="H54" s="79" t="s">
        <v>414</v>
      </c>
      <c r="I54" s="80">
        <v>41640</v>
      </c>
      <c r="J54" s="80">
        <v>43465</v>
      </c>
      <c r="K54" s="79" t="s">
        <v>415</v>
      </c>
      <c r="L54" s="81">
        <v>4207665.07</v>
      </c>
      <c r="M54" s="81">
        <v>3999361.51</v>
      </c>
      <c r="N54" s="82">
        <v>3399457.28</v>
      </c>
    </row>
    <row r="55" spans="1:14" s="31" customFormat="1" ht="409.6" x14ac:dyDescent="0.3">
      <c r="A55" s="30">
        <v>52</v>
      </c>
      <c r="B55" s="79" t="s">
        <v>416</v>
      </c>
      <c r="C55" s="79" t="s">
        <v>417</v>
      </c>
      <c r="D55" s="79" t="s">
        <v>1692</v>
      </c>
      <c r="E55" s="79" t="s">
        <v>1570</v>
      </c>
      <c r="F55" s="79" t="s">
        <v>418</v>
      </c>
      <c r="G55" s="79" t="s">
        <v>419</v>
      </c>
      <c r="H55" s="79" t="s">
        <v>420</v>
      </c>
      <c r="I55" s="80">
        <v>42401</v>
      </c>
      <c r="J55" s="80">
        <v>42916</v>
      </c>
      <c r="K55" s="79" t="s">
        <v>421</v>
      </c>
      <c r="L55" s="81">
        <v>890811.84</v>
      </c>
      <c r="M55" s="81">
        <v>880356.84</v>
      </c>
      <c r="N55" s="82">
        <v>748303.31</v>
      </c>
    </row>
    <row r="56" spans="1:14" s="31" customFormat="1" ht="71.400000000000006" x14ac:dyDescent="0.3">
      <c r="A56" s="30">
        <v>53</v>
      </c>
      <c r="B56" s="79" t="s">
        <v>422</v>
      </c>
      <c r="C56" s="79" t="s">
        <v>423</v>
      </c>
      <c r="D56" s="79" t="s">
        <v>1693</v>
      </c>
      <c r="E56" s="79" t="s">
        <v>1597</v>
      </c>
      <c r="F56" s="79" t="s">
        <v>424</v>
      </c>
      <c r="G56" s="79" t="s">
        <v>425</v>
      </c>
      <c r="H56" s="79" t="s">
        <v>426</v>
      </c>
      <c r="I56" s="80">
        <v>42248</v>
      </c>
      <c r="J56" s="80">
        <v>43100</v>
      </c>
      <c r="K56" s="79" t="s">
        <v>427</v>
      </c>
      <c r="L56" s="81">
        <v>5010364.38</v>
      </c>
      <c r="M56" s="81">
        <v>4612540</v>
      </c>
      <c r="N56" s="82">
        <v>3920659</v>
      </c>
    </row>
    <row r="57" spans="1:14" s="31" customFormat="1" ht="409.6" x14ac:dyDescent="0.3">
      <c r="A57" s="30">
        <v>54</v>
      </c>
      <c r="B57" s="79" t="s">
        <v>428</v>
      </c>
      <c r="C57" s="79" t="s">
        <v>429</v>
      </c>
      <c r="D57" s="79" t="s">
        <v>1694</v>
      </c>
      <c r="E57" s="79" t="s">
        <v>1597</v>
      </c>
      <c r="F57" s="79" t="s">
        <v>431</v>
      </c>
      <c r="G57" s="79" t="s">
        <v>432</v>
      </c>
      <c r="H57" s="79" t="s">
        <v>433</v>
      </c>
      <c r="I57" s="80">
        <v>42387</v>
      </c>
      <c r="J57" s="80">
        <v>43069</v>
      </c>
      <c r="K57" s="79" t="s">
        <v>434</v>
      </c>
      <c r="L57" s="81">
        <v>3163866.9</v>
      </c>
      <c r="M57" s="81">
        <v>3162636.9</v>
      </c>
      <c r="N57" s="82">
        <v>2688241.36</v>
      </c>
    </row>
    <row r="58" spans="1:14" s="31" customFormat="1" ht="285.60000000000002" x14ac:dyDescent="0.3">
      <c r="A58" s="30">
        <v>55</v>
      </c>
      <c r="B58" s="79" t="s">
        <v>435</v>
      </c>
      <c r="C58" s="79" t="s">
        <v>1695</v>
      </c>
      <c r="D58" s="79" t="s">
        <v>1696</v>
      </c>
      <c r="E58" s="79" t="s">
        <v>1586</v>
      </c>
      <c r="F58" s="79" t="s">
        <v>437</v>
      </c>
      <c r="G58" s="79" t="s">
        <v>438</v>
      </c>
      <c r="H58" s="79" t="s">
        <v>439</v>
      </c>
      <c r="I58" s="80">
        <v>42412</v>
      </c>
      <c r="J58" s="80">
        <v>42916</v>
      </c>
      <c r="K58" s="79" t="s">
        <v>440</v>
      </c>
      <c r="L58" s="81">
        <v>2465917.37</v>
      </c>
      <c r="M58" s="81">
        <v>2446975.37</v>
      </c>
      <c r="N58" s="82">
        <v>2079929.06</v>
      </c>
    </row>
    <row r="59" spans="1:14" s="31" customFormat="1" ht="71.400000000000006" x14ac:dyDescent="0.3">
      <c r="A59" s="30">
        <v>56</v>
      </c>
      <c r="B59" s="79" t="s">
        <v>441</v>
      </c>
      <c r="C59" s="79" t="s">
        <v>442</v>
      </c>
      <c r="D59" s="79" t="s">
        <v>1697</v>
      </c>
      <c r="E59" s="79" t="s">
        <v>1668</v>
      </c>
      <c r="F59" s="79" t="s">
        <v>443</v>
      </c>
      <c r="G59" s="79" t="s">
        <v>444</v>
      </c>
      <c r="H59" s="79" t="s">
        <v>445</v>
      </c>
      <c r="I59" s="80">
        <v>42125</v>
      </c>
      <c r="J59" s="80">
        <v>42855</v>
      </c>
      <c r="K59" s="79" t="s">
        <v>446</v>
      </c>
      <c r="L59" s="81">
        <v>1185470.6200000001</v>
      </c>
      <c r="M59" s="81">
        <v>1185470.6200000001</v>
      </c>
      <c r="N59" s="82">
        <v>1007650.02</v>
      </c>
    </row>
    <row r="60" spans="1:14" s="31" customFormat="1" ht="81.599999999999994" x14ac:dyDescent="0.3">
      <c r="A60" s="30">
        <v>57</v>
      </c>
      <c r="B60" s="79" t="s">
        <v>447</v>
      </c>
      <c r="C60" s="79" t="s">
        <v>448</v>
      </c>
      <c r="D60" s="79" t="s">
        <v>1698</v>
      </c>
      <c r="E60" s="79" t="s">
        <v>1564</v>
      </c>
      <c r="F60" s="79" t="s">
        <v>449</v>
      </c>
      <c r="G60" s="79" t="s">
        <v>450</v>
      </c>
      <c r="H60" s="79" t="s">
        <v>451</v>
      </c>
      <c r="I60" s="80">
        <v>42436</v>
      </c>
      <c r="J60" s="80">
        <v>43220</v>
      </c>
      <c r="K60" s="79" t="s">
        <v>452</v>
      </c>
      <c r="L60" s="81">
        <v>8090077.0800000001</v>
      </c>
      <c r="M60" s="81">
        <v>8000000</v>
      </c>
      <c r="N60" s="82">
        <v>6800000</v>
      </c>
    </row>
    <row r="61" spans="1:14" s="31" customFormat="1" ht="357" x14ac:dyDescent="0.3">
      <c r="A61" s="30">
        <v>58</v>
      </c>
      <c r="B61" s="79" t="s">
        <v>453</v>
      </c>
      <c r="C61" s="79" t="s">
        <v>454</v>
      </c>
      <c r="D61" s="79" t="s">
        <v>1699</v>
      </c>
      <c r="E61" s="79" t="s">
        <v>1576</v>
      </c>
      <c r="F61" s="79" t="s">
        <v>455</v>
      </c>
      <c r="G61" s="79" t="s">
        <v>456</v>
      </c>
      <c r="H61" s="79" t="s">
        <v>457</v>
      </c>
      <c r="I61" s="80">
        <v>42401</v>
      </c>
      <c r="J61" s="80">
        <v>42674</v>
      </c>
      <c r="K61" s="79" t="s">
        <v>458</v>
      </c>
      <c r="L61" s="81">
        <v>4306801.46</v>
      </c>
      <c r="M61" s="81">
        <v>3981003.94</v>
      </c>
      <c r="N61" s="82">
        <v>3383853.34</v>
      </c>
    </row>
    <row r="62" spans="1:14" s="31" customFormat="1" ht="81.599999999999994" x14ac:dyDescent="0.3">
      <c r="A62" s="30">
        <v>59</v>
      </c>
      <c r="B62" s="79" t="s">
        <v>1700</v>
      </c>
      <c r="C62" s="79" t="s">
        <v>1701</v>
      </c>
      <c r="D62" s="79" t="s">
        <v>1702</v>
      </c>
      <c r="E62" s="79" t="s">
        <v>1599</v>
      </c>
      <c r="F62" s="79" t="s">
        <v>345</v>
      </c>
      <c r="G62" s="79" t="s">
        <v>1703</v>
      </c>
      <c r="H62" s="79" t="s">
        <v>1704</v>
      </c>
      <c r="I62" s="80">
        <v>42287</v>
      </c>
      <c r="J62" s="80">
        <v>42735</v>
      </c>
      <c r="K62" s="79" t="s">
        <v>1705</v>
      </c>
      <c r="L62" s="81">
        <v>37983554.770000003</v>
      </c>
      <c r="M62" s="81">
        <v>8000000</v>
      </c>
      <c r="N62" s="82">
        <v>6800000</v>
      </c>
    </row>
    <row r="63" spans="1:14" s="31" customFormat="1" ht="71.400000000000006" x14ac:dyDescent="0.3">
      <c r="A63" s="30">
        <v>60</v>
      </c>
      <c r="B63" s="79" t="s">
        <v>459</v>
      </c>
      <c r="C63" s="79" t="s">
        <v>1706</v>
      </c>
      <c r="D63" s="79" t="s">
        <v>1707</v>
      </c>
      <c r="E63" s="79" t="s">
        <v>1576</v>
      </c>
      <c r="F63" s="79" t="s">
        <v>460</v>
      </c>
      <c r="G63" s="79" t="s">
        <v>461</v>
      </c>
      <c r="H63" s="79" t="s">
        <v>462</v>
      </c>
      <c r="I63" s="80">
        <v>42430</v>
      </c>
      <c r="J63" s="80">
        <v>42704</v>
      </c>
      <c r="K63" s="79" t="s">
        <v>463</v>
      </c>
      <c r="L63" s="81">
        <v>3259900.63</v>
      </c>
      <c r="M63" s="81">
        <v>3259900.63</v>
      </c>
      <c r="N63" s="82">
        <v>2770915.53</v>
      </c>
    </row>
    <row r="64" spans="1:14" s="31" customFormat="1" ht="409.6" x14ac:dyDescent="0.3">
      <c r="A64" s="30">
        <v>61</v>
      </c>
      <c r="B64" s="79" t="s">
        <v>1708</v>
      </c>
      <c r="C64" s="79" t="s">
        <v>1709</v>
      </c>
      <c r="D64" s="79" t="s">
        <v>1710</v>
      </c>
      <c r="E64" s="79" t="s">
        <v>1564</v>
      </c>
      <c r="F64" s="79" t="s">
        <v>1711</v>
      </c>
      <c r="G64" s="79" t="s">
        <v>1712</v>
      </c>
      <c r="H64" s="79" t="s">
        <v>1713</v>
      </c>
      <c r="I64" s="80">
        <v>42247</v>
      </c>
      <c r="J64" s="80">
        <v>42978</v>
      </c>
      <c r="K64" s="79" t="s">
        <v>1714</v>
      </c>
      <c r="L64" s="81">
        <v>4165833.54</v>
      </c>
      <c r="M64" s="81">
        <v>3604049.23</v>
      </c>
      <c r="N64" s="82">
        <v>3063441.84</v>
      </c>
    </row>
    <row r="65" spans="1:14" s="31" customFormat="1" ht="122.4" x14ac:dyDescent="0.3">
      <c r="A65" s="30">
        <v>62</v>
      </c>
      <c r="B65" s="79" t="s">
        <v>464</v>
      </c>
      <c r="C65" s="79" t="s">
        <v>465</v>
      </c>
      <c r="D65" s="79" t="s">
        <v>1715</v>
      </c>
      <c r="E65" s="79" t="s">
        <v>1671</v>
      </c>
      <c r="F65" s="79" t="s">
        <v>363</v>
      </c>
      <c r="G65" s="79" t="s">
        <v>466</v>
      </c>
      <c r="H65" s="79" t="s">
        <v>1716</v>
      </c>
      <c r="I65" s="80">
        <v>41640</v>
      </c>
      <c r="J65" s="80">
        <v>43100</v>
      </c>
      <c r="K65" s="79" t="s">
        <v>467</v>
      </c>
      <c r="L65" s="81">
        <v>3532502.97</v>
      </c>
      <c r="M65" s="81">
        <v>3357283.64</v>
      </c>
      <c r="N65" s="82">
        <v>2853691.09</v>
      </c>
    </row>
    <row r="66" spans="1:14" s="31" customFormat="1" ht="132.6" x14ac:dyDescent="0.3">
      <c r="A66" s="30">
        <v>63</v>
      </c>
      <c r="B66" s="79" t="s">
        <v>1717</v>
      </c>
      <c r="C66" s="79" t="s">
        <v>1718</v>
      </c>
      <c r="D66" s="79" t="s">
        <v>1719</v>
      </c>
      <c r="E66" s="79" t="s">
        <v>1576</v>
      </c>
      <c r="F66" s="79" t="s">
        <v>1720</v>
      </c>
      <c r="G66" s="79" t="s">
        <v>1721</v>
      </c>
      <c r="H66" s="79" t="s">
        <v>1722</v>
      </c>
      <c r="I66" s="80">
        <v>41730</v>
      </c>
      <c r="J66" s="80">
        <v>43100</v>
      </c>
      <c r="K66" s="79" t="s">
        <v>1723</v>
      </c>
      <c r="L66" s="81">
        <v>6221215.0300000003</v>
      </c>
      <c r="M66" s="81">
        <v>5685637.4500000002</v>
      </c>
      <c r="N66" s="82">
        <v>4832791.83</v>
      </c>
    </row>
    <row r="67" spans="1:14" s="31" customFormat="1" ht="214.2" x14ac:dyDescent="0.3">
      <c r="A67" s="30">
        <v>64</v>
      </c>
      <c r="B67" s="79" t="s">
        <v>1724</v>
      </c>
      <c r="C67" s="79" t="s">
        <v>1725</v>
      </c>
      <c r="D67" s="79" t="s">
        <v>1726</v>
      </c>
      <c r="E67" s="79" t="s">
        <v>1668</v>
      </c>
      <c r="F67" s="79" t="s">
        <v>701</v>
      </c>
      <c r="G67" s="79" t="s">
        <v>702</v>
      </c>
      <c r="H67" s="79" t="s">
        <v>1727</v>
      </c>
      <c r="I67" s="80">
        <v>42339</v>
      </c>
      <c r="J67" s="80">
        <v>42978</v>
      </c>
      <c r="K67" s="79" t="s">
        <v>1728</v>
      </c>
      <c r="L67" s="81">
        <v>2000000</v>
      </c>
      <c r="M67" s="81">
        <v>2000000</v>
      </c>
      <c r="N67" s="82">
        <v>1700000</v>
      </c>
    </row>
    <row r="68" spans="1:14" s="31" customFormat="1" ht="122.4" x14ac:dyDescent="0.3">
      <c r="A68" s="30">
        <v>65</v>
      </c>
      <c r="B68" s="79" t="s">
        <v>1729</v>
      </c>
      <c r="C68" s="79" t="s">
        <v>1730</v>
      </c>
      <c r="D68" s="79" t="s">
        <v>1731</v>
      </c>
      <c r="E68" s="79" t="s">
        <v>1590</v>
      </c>
      <c r="F68" s="79" t="s">
        <v>563</v>
      </c>
      <c r="G68" s="79" t="s">
        <v>564</v>
      </c>
      <c r="H68" s="79" t="s">
        <v>1732</v>
      </c>
      <c r="I68" s="80">
        <v>42614</v>
      </c>
      <c r="J68" s="80">
        <v>42794</v>
      </c>
      <c r="K68" s="79" t="s">
        <v>1733</v>
      </c>
      <c r="L68" s="81">
        <v>2010000</v>
      </c>
      <c r="M68" s="81">
        <v>2000000</v>
      </c>
      <c r="N68" s="82">
        <v>170000</v>
      </c>
    </row>
    <row r="69" spans="1:14" s="31" customFormat="1" ht="163.19999999999999" x14ac:dyDescent="0.3">
      <c r="A69" s="30">
        <v>66</v>
      </c>
      <c r="B69" s="79" t="s">
        <v>1734</v>
      </c>
      <c r="C69" s="79" t="s">
        <v>1735</v>
      </c>
      <c r="D69" s="79" t="s">
        <v>1736</v>
      </c>
      <c r="E69" s="79" t="s">
        <v>1555</v>
      </c>
      <c r="F69" s="79" t="s">
        <v>315</v>
      </c>
      <c r="G69" s="79" t="s">
        <v>723</v>
      </c>
      <c r="H69" s="79" t="s">
        <v>1737</v>
      </c>
      <c r="I69" s="80">
        <v>42248</v>
      </c>
      <c r="J69" s="80">
        <v>42735</v>
      </c>
      <c r="K69" s="79" t="s">
        <v>1738</v>
      </c>
      <c r="L69" s="81">
        <v>2769885.13</v>
      </c>
      <c r="M69" s="81">
        <v>2000000</v>
      </c>
      <c r="N69" s="82">
        <v>1700000</v>
      </c>
    </row>
    <row r="70" spans="1:14" s="31" customFormat="1" ht="409.6" x14ac:dyDescent="0.3">
      <c r="A70" s="30">
        <v>67</v>
      </c>
      <c r="B70" s="79" t="s">
        <v>1739</v>
      </c>
      <c r="C70" s="79" t="s">
        <v>1740</v>
      </c>
      <c r="D70" s="79" t="s">
        <v>1741</v>
      </c>
      <c r="E70" s="79" t="s">
        <v>1613</v>
      </c>
      <c r="F70" s="79" t="s">
        <v>695</v>
      </c>
      <c r="G70" s="79" t="s">
        <v>696</v>
      </c>
      <c r="H70" s="79" t="s">
        <v>1742</v>
      </c>
      <c r="I70" s="80">
        <v>42628</v>
      </c>
      <c r="J70" s="80">
        <v>43100</v>
      </c>
      <c r="K70" s="79" t="s">
        <v>1743</v>
      </c>
      <c r="L70" s="81">
        <v>1998000</v>
      </c>
      <c r="M70" s="81">
        <v>1998000</v>
      </c>
      <c r="N70" s="82">
        <v>1698300</v>
      </c>
    </row>
    <row r="71" spans="1:14" s="31" customFormat="1" ht="193.8" x14ac:dyDescent="0.3">
      <c r="A71" s="30">
        <v>68</v>
      </c>
      <c r="B71" s="79" t="s">
        <v>1744</v>
      </c>
      <c r="C71" s="79" t="s">
        <v>1745</v>
      </c>
      <c r="D71" s="79" t="s">
        <v>1746</v>
      </c>
      <c r="E71" s="79" t="s">
        <v>1573</v>
      </c>
      <c r="F71" s="79" t="s">
        <v>234</v>
      </c>
      <c r="G71" s="79" t="s">
        <v>498</v>
      </c>
      <c r="H71" s="79" t="s">
        <v>1747</v>
      </c>
      <c r="I71" s="80">
        <v>42576</v>
      </c>
      <c r="J71" s="80">
        <v>43830</v>
      </c>
      <c r="K71" s="79" t="s">
        <v>1748</v>
      </c>
      <c r="L71" s="81">
        <v>30065190</v>
      </c>
      <c r="M71" s="81">
        <v>30000000</v>
      </c>
      <c r="N71" s="82">
        <v>25400000</v>
      </c>
    </row>
    <row r="72" spans="1:14" s="31" customFormat="1" ht="81.599999999999994" x14ac:dyDescent="0.3">
      <c r="A72" s="30">
        <v>69</v>
      </c>
      <c r="B72" s="79" t="s">
        <v>1749</v>
      </c>
      <c r="C72" s="79" t="s">
        <v>1750</v>
      </c>
      <c r="D72" s="79" t="s">
        <v>1751</v>
      </c>
      <c r="E72" s="79" t="s">
        <v>1590</v>
      </c>
      <c r="F72" s="79" t="s">
        <v>1258</v>
      </c>
      <c r="G72" s="79" t="s">
        <v>1259</v>
      </c>
      <c r="H72" s="79" t="s">
        <v>1752</v>
      </c>
      <c r="I72" s="80">
        <v>41640</v>
      </c>
      <c r="J72" s="80">
        <v>43100</v>
      </c>
      <c r="K72" s="79" t="s">
        <v>1753</v>
      </c>
      <c r="L72" s="81">
        <v>49629000</v>
      </c>
      <c r="M72" s="81">
        <v>44426000</v>
      </c>
      <c r="N72" s="82">
        <v>37762100</v>
      </c>
    </row>
    <row r="73" spans="1:14" ht="61.2" x14ac:dyDescent="0.3">
      <c r="A73" s="30">
        <v>70</v>
      </c>
      <c r="B73" s="32" t="s">
        <v>468</v>
      </c>
      <c r="C73" s="32" t="s">
        <v>469</v>
      </c>
      <c r="D73" s="32" t="s">
        <v>214</v>
      </c>
      <c r="E73" s="32" t="s">
        <v>215</v>
      </c>
      <c r="F73" s="32" t="s">
        <v>216</v>
      </c>
      <c r="G73" s="32" t="s">
        <v>217</v>
      </c>
      <c r="H73" s="32" t="s">
        <v>470</v>
      </c>
      <c r="I73" s="34">
        <v>39083</v>
      </c>
      <c r="J73" s="34">
        <v>40816</v>
      </c>
      <c r="K73" s="34" t="s">
        <v>471</v>
      </c>
      <c r="L73" s="33">
        <v>580232</v>
      </c>
      <c r="M73" s="33">
        <v>580232</v>
      </c>
      <c r="N73" s="33">
        <v>493197.2</v>
      </c>
    </row>
    <row r="74" spans="1:14" ht="61.2" x14ac:dyDescent="0.3">
      <c r="A74" s="30">
        <v>71</v>
      </c>
      <c r="B74" s="32" t="s">
        <v>472</v>
      </c>
      <c r="C74" s="32" t="s">
        <v>473</v>
      </c>
      <c r="D74" s="32" t="s">
        <v>474</v>
      </c>
      <c r="E74" s="32" t="s">
        <v>326</v>
      </c>
      <c r="F74" s="32" t="s">
        <v>475</v>
      </c>
      <c r="G74" s="32" t="s">
        <v>476</v>
      </c>
      <c r="H74" s="32" t="s">
        <v>477</v>
      </c>
      <c r="I74" s="34">
        <v>39083</v>
      </c>
      <c r="J74" s="34">
        <v>41213</v>
      </c>
      <c r="K74" s="34" t="s">
        <v>478</v>
      </c>
      <c r="L74" s="33">
        <v>15730760</v>
      </c>
      <c r="M74" s="33">
        <v>11202540</v>
      </c>
      <c r="N74" s="33">
        <v>9522159</v>
      </c>
    </row>
    <row r="75" spans="1:14" ht="71.400000000000006" x14ac:dyDescent="0.3">
      <c r="A75" s="30">
        <v>72</v>
      </c>
      <c r="B75" s="32" t="s">
        <v>479</v>
      </c>
      <c r="C75" s="32" t="s">
        <v>480</v>
      </c>
      <c r="D75" s="32" t="s">
        <v>481</v>
      </c>
      <c r="E75" s="32" t="s">
        <v>228</v>
      </c>
      <c r="F75" s="32" t="s">
        <v>229</v>
      </c>
      <c r="G75" s="32" t="s">
        <v>230</v>
      </c>
      <c r="H75" s="32" t="s">
        <v>482</v>
      </c>
      <c r="I75" s="34">
        <v>39083</v>
      </c>
      <c r="J75" s="34">
        <v>41455</v>
      </c>
      <c r="K75" s="34" t="s">
        <v>471</v>
      </c>
      <c r="L75" s="33">
        <v>906428.75</v>
      </c>
      <c r="M75" s="33">
        <v>902768.75</v>
      </c>
      <c r="N75" s="33">
        <v>767353.43</v>
      </c>
    </row>
    <row r="76" spans="1:14" ht="91.8" x14ac:dyDescent="0.3">
      <c r="A76" s="30">
        <v>73</v>
      </c>
      <c r="B76" s="32" t="s">
        <v>483</v>
      </c>
      <c r="C76" s="32" t="s">
        <v>484</v>
      </c>
      <c r="D76" s="32" t="s">
        <v>485</v>
      </c>
      <c r="E76" s="32" t="s">
        <v>208</v>
      </c>
      <c r="F76" s="32" t="s">
        <v>486</v>
      </c>
      <c r="G76" s="32" t="s">
        <v>487</v>
      </c>
      <c r="H76" s="32" t="s">
        <v>488</v>
      </c>
      <c r="I76" s="34">
        <v>39083</v>
      </c>
      <c r="J76" s="34">
        <v>41213</v>
      </c>
      <c r="K76" s="34" t="s">
        <v>478</v>
      </c>
      <c r="L76" s="33">
        <v>13310377.52</v>
      </c>
      <c r="M76" s="33">
        <v>11228000</v>
      </c>
      <c r="N76" s="33">
        <v>9543800</v>
      </c>
    </row>
    <row r="77" spans="1:14" ht="71.400000000000006" x14ac:dyDescent="0.3">
      <c r="A77" s="30">
        <v>74</v>
      </c>
      <c r="B77" s="32" t="s">
        <v>489</v>
      </c>
      <c r="C77" s="32" t="s">
        <v>490</v>
      </c>
      <c r="D77" s="32" t="s">
        <v>491</v>
      </c>
      <c r="E77" s="32" t="s">
        <v>246</v>
      </c>
      <c r="F77" s="32" t="s">
        <v>492</v>
      </c>
      <c r="G77" s="32" t="s">
        <v>493</v>
      </c>
      <c r="H77" s="32" t="s">
        <v>494</v>
      </c>
      <c r="I77" s="34">
        <v>39083</v>
      </c>
      <c r="J77" s="34">
        <v>41152</v>
      </c>
      <c r="K77" s="34" t="s">
        <v>471</v>
      </c>
      <c r="L77" s="33">
        <v>1517474.06</v>
      </c>
      <c r="M77" s="33">
        <v>1517474.06</v>
      </c>
      <c r="N77" s="33">
        <v>1289852.95</v>
      </c>
    </row>
    <row r="78" spans="1:14" ht="61.2" x14ac:dyDescent="0.3">
      <c r="A78" s="30">
        <v>75</v>
      </c>
      <c r="B78" s="32" t="s">
        <v>495</v>
      </c>
      <c r="C78" s="32" t="s">
        <v>496</v>
      </c>
      <c r="D78" s="32" t="s">
        <v>497</v>
      </c>
      <c r="E78" s="32" t="s">
        <v>215</v>
      </c>
      <c r="F78" s="32" t="s">
        <v>234</v>
      </c>
      <c r="G78" s="32" t="s">
        <v>498</v>
      </c>
      <c r="H78" s="32" t="s">
        <v>499</v>
      </c>
      <c r="I78" s="34">
        <v>39083</v>
      </c>
      <c r="J78" s="34">
        <v>42004</v>
      </c>
      <c r="K78" s="34" t="s">
        <v>500</v>
      </c>
      <c r="L78" s="33">
        <v>25365481.899999999</v>
      </c>
      <c r="M78" s="33">
        <v>25097987.07</v>
      </c>
      <c r="N78" s="33">
        <v>21333289.010000002</v>
      </c>
    </row>
    <row r="79" spans="1:14" ht="71.400000000000006" x14ac:dyDescent="0.3">
      <c r="A79" s="30">
        <v>76</v>
      </c>
      <c r="B79" s="32" t="s">
        <v>501</v>
      </c>
      <c r="C79" s="32" t="s">
        <v>502</v>
      </c>
      <c r="D79" s="32" t="s">
        <v>503</v>
      </c>
      <c r="E79" s="32" t="s">
        <v>246</v>
      </c>
      <c r="F79" s="32" t="s">
        <v>369</v>
      </c>
      <c r="G79" s="32" t="s">
        <v>504</v>
      </c>
      <c r="H79" s="32" t="s">
        <v>505</v>
      </c>
      <c r="I79" s="34">
        <v>39083</v>
      </c>
      <c r="J79" s="34">
        <v>41060</v>
      </c>
      <c r="K79" s="34" t="s">
        <v>506</v>
      </c>
      <c r="L79" s="33">
        <v>11243000</v>
      </c>
      <c r="M79" s="33">
        <v>11243000</v>
      </c>
      <c r="N79" s="33">
        <v>9556550</v>
      </c>
    </row>
    <row r="80" spans="1:14" ht="81.599999999999994" x14ac:dyDescent="0.3">
      <c r="A80" s="30">
        <v>77</v>
      </c>
      <c r="B80" s="32" t="s">
        <v>507</v>
      </c>
      <c r="C80" s="32" t="s">
        <v>508</v>
      </c>
      <c r="D80" s="32" t="s">
        <v>509</v>
      </c>
      <c r="E80" s="32" t="s">
        <v>338</v>
      </c>
      <c r="F80" s="32" t="s">
        <v>510</v>
      </c>
      <c r="G80" s="32" t="s">
        <v>511</v>
      </c>
      <c r="H80" s="32" t="s">
        <v>512</v>
      </c>
      <c r="I80" s="34">
        <v>40326</v>
      </c>
      <c r="J80" s="34">
        <v>41578</v>
      </c>
      <c r="K80" s="34" t="s">
        <v>513</v>
      </c>
      <c r="L80" s="33">
        <v>11610386</v>
      </c>
      <c r="M80" s="33">
        <v>11243000</v>
      </c>
      <c r="N80" s="33">
        <v>9556550</v>
      </c>
    </row>
    <row r="81" spans="1:14" ht="40.799999999999997" x14ac:dyDescent="0.3">
      <c r="A81" s="30">
        <v>78</v>
      </c>
      <c r="B81" s="32" t="s">
        <v>514</v>
      </c>
      <c r="C81" s="32" t="s">
        <v>515</v>
      </c>
      <c r="D81" s="32" t="s">
        <v>516</v>
      </c>
      <c r="E81" s="32" t="s">
        <v>517</v>
      </c>
      <c r="F81" s="32" t="s">
        <v>518</v>
      </c>
      <c r="G81" s="32" t="s">
        <v>519</v>
      </c>
      <c r="H81" s="32" t="s">
        <v>520</v>
      </c>
      <c r="I81" s="34">
        <v>39083</v>
      </c>
      <c r="J81" s="34">
        <v>40816</v>
      </c>
      <c r="K81" s="34" t="s">
        <v>471</v>
      </c>
      <c r="L81" s="33">
        <v>2126740.2599999998</v>
      </c>
      <c r="M81" s="33">
        <v>2126740.2599999998</v>
      </c>
      <c r="N81" s="33">
        <v>1807729.22</v>
      </c>
    </row>
    <row r="82" spans="1:14" ht="91.8" x14ac:dyDescent="0.3">
      <c r="A82" s="30">
        <v>79</v>
      </c>
      <c r="B82" s="32" t="s">
        <v>521</v>
      </c>
      <c r="C82" s="32" t="s">
        <v>522</v>
      </c>
      <c r="D82" s="32" t="s">
        <v>337</v>
      </c>
      <c r="E82" s="32" t="s">
        <v>338</v>
      </c>
      <c r="F82" s="32" t="s">
        <v>523</v>
      </c>
      <c r="G82" s="32" t="s">
        <v>340</v>
      </c>
      <c r="H82" s="32" t="s">
        <v>524</v>
      </c>
      <c r="I82" s="34">
        <v>39083</v>
      </c>
      <c r="J82" s="34">
        <v>41090</v>
      </c>
      <c r="K82" s="34" t="s">
        <v>471</v>
      </c>
      <c r="L82" s="33">
        <v>3093883.18</v>
      </c>
      <c r="M82" s="33">
        <v>3075461.18</v>
      </c>
      <c r="N82" s="33">
        <v>2614142</v>
      </c>
    </row>
    <row r="83" spans="1:14" ht="81.599999999999994" x14ac:dyDescent="0.3">
      <c r="A83" s="30">
        <v>80</v>
      </c>
      <c r="B83" s="32" t="s">
        <v>525</v>
      </c>
      <c r="C83" s="32" t="s">
        <v>526</v>
      </c>
      <c r="D83" s="32" t="s">
        <v>527</v>
      </c>
      <c r="E83" s="32" t="s">
        <v>215</v>
      </c>
      <c r="F83" s="32" t="s">
        <v>528</v>
      </c>
      <c r="G83" s="32" t="s">
        <v>529</v>
      </c>
      <c r="H83" s="32" t="s">
        <v>530</v>
      </c>
      <c r="I83" s="34">
        <v>39083</v>
      </c>
      <c r="J83" s="34">
        <v>41274</v>
      </c>
      <c r="K83" s="34" t="s">
        <v>471</v>
      </c>
      <c r="L83" s="33">
        <v>1139627.8700000001</v>
      </c>
      <c r="M83" s="33">
        <v>954698.4</v>
      </c>
      <c r="N83" s="33">
        <v>811493.64</v>
      </c>
    </row>
    <row r="84" spans="1:14" ht="71.400000000000006" x14ac:dyDescent="0.3">
      <c r="A84" s="30">
        <v>81</v>
      </c>
      <c r="B84" s="32" t="s">
        <v>531</v>
      </c>
      <c r="C84" s="32" t="s">
        <v>532</v>
      </c>
      <c r="D84" s="32" t="s">
        <v>393</v>
      </c>
      <c r="E84" s="32" t="s">
        <v>228</v>
      </c>
      <c r="F84" s="32" t="s">
        <v>394</v>
      </c>
      <c r="G84" s="32" t="s">
        <v>395</v>
      </c>
      <c r="H84" s="32" t="s">
        <v>533</v>
      </c>
      <c r="I84" s="34">
        <v>39083</v>
      </c>
      <c r="J84" s="34">
        <v>40939</v>
      </c>
      <c r="K84" s="34" t="s">
        <v>471</v>
      </c>
      <c r="L84" s="33">
        <v>2463850.39</v>
      </c>
      <c r="M84" s="33">
        <v>2463850.39</v>
      </c>
      <c r="N84" s="33">
        <v>2094272.83</v>
      </c>
    </row>
    <row r="85" spans="1:14" ht="91.8" x14ac:dyDescent="0.3">
      <c r="A85" s="30">
        <v>82</v>
      </c>
      <c r="B85" s="32" t="s">
        <v>534</v>
      </c>
      <c r="C85" s="32" t="s">
        <v>535</v>
      </c>
      <c r="D85" s="32" t="s">
        <v>536</v>
      </c>
      <c r="E85" s="32" t="s">
        <v>215</v>
      </c>
      <c r="F85" s="32" t="s">
        <v>234</v>
      </c>
      <c r="G85" s="32" t="s">
        <v>537</v>
      </c>
      <c r="H85" s="32" t="s">
        <v>538</v>
      </c>
      <c r="I85" s="34">
        <v>39083</v>
      </c>
      <c r="J85" s="34">
        <v>41547</v>
      </c>
      <c r="K85" s="34" t="s">
        <v>471</v>
      </c>
      <c r="L85" s="33">
        <v>1981358.86</v>
      </c>
      <c r="M85" s="33">
        <v>1977484.36</v>
      </c>
      <c r="N85" s="33">
        <v>1680861.7</v>
      </c>
    </row>
    <row r="86" spans="1:14" ht="61.2" x14ac:dyDescent="0.3">
      <c r="A86" s="30">
        <v>83</v>
      </c>
      <c r="B86" s="32" t="s">
        <v>539</v>
      </c>
      <c r="C86" s="32" t="s">
        <v>540</v>
      </c>
      <c r="D86" s="32" t="s">
        <v>541</v>
      </c>
      <c r="E86" s="32" t="s">
        <v>215</v>
      </c>
      <c r="F86" s="32" t="s">
        <v>542</v>
      </c>
      <c r="G86" s="32" t="s">
        <v>543</v>
      </c>
      <c r="H86" s="32" t="s">
        <v>544</v>
      </c>
      <c r="I86" s="34">
        <v>39083</v>
      </c>
      <c r="J86" s="34">
        <v>41425</v>
      </c>
      <c r="K86" s="34" t="s">
        <v>471</v>
      </c>
      <c r="L86" s="33">
        <v>1786748.94</v>
      </c>
      <c r="M86" s="33">
        <v>1626868.79</v>
      </c>
      <c r="N86" s="33">
        <v>1382838.47</v>
      </c>
    </row>
    <row r="87" spans="1:14" ht="71.400000000000006" x14ac:dyDescent="0.3">
      <c r="A87" s="30">
        <v>84</v>
      </c>
      <c r="B87" s="32" t="s">
        <v>545</v>
      </c>
      <c r="C87" s="32" t="s">
        <v>546</v>
      </c>
      <c r="D87" s="32" t="s">
        <v>547</v>
      </c>
      <c r="E87" s="32" t="s">
        <v>362</v>
      </c>
      <c r="F87" s="32" t="s">
        <v>548</v>
      </c>
      <c r="G87" s="32" t="s">
        <v>549</v>
      </c>
      <c r="H87" s="32" t="s">
        <v>550</v>
      </c>
      <c r="I87" s="34">
        <v>39083</v>
      </c>
      <c r="J87" s="34">
        <v>41090</v>
      </c>
      <c r="K87" s="34" t="s">
        <v>471</v>
      </c>
      <c r="L87" s="33">
        <v>4158523</v>
      </c>
      <c r="M87" s="33">
        <v>4158523</v>
      </c>
      <c r="N87" s="33">
        <v>3534744.55</v>
      </c>
    </row>
    <row r="88" spans="1:14" ht="61.2" x14ac:dyDescent="0.3">
      <c r="A88" s="30">
        <v>85</v>
      </c>
      <c r="B88" s="32" t="s">
        <v>551</v>
      </c>
      <c r="C88" s="32" t="s">
        <v>552</v>
      </c>
      <c r="D88" s="32" t="s">
        <v>553</v>
      </c>
      <c r="E88" s="32" t="s">
        <v>362</v>
      </c>
      <c r="F88" s="32" t="s">
        <v>363</v>
      </c>
      <c r="G88" s="32" t="s">
        <v>364</v>
      </c>
      <c r="H88" s="32" t="s">
        <v>554</v>
      </c>
      <c r="I88" s="34">
        <v>39083</v>
      </c>
      <c r="J88" s="34">
        <v>41670</v>
      </c>
      <c r="K88" s="34" t="s">
        <v>471</v>
      </c>
      <c r="L88" s="33">
        <v>1889386.11</v>
      </c>
      <c r="M88" s="33">
        <v>1864225</v>
      </c>
      <c r="N88" s="33">
        <v>1584591.25</v>
      </c>
    </row>
    <row r="89" spans="1:14" ht="71.400000000000006" x14ac:dyDescent="0.3">
      <c r="A89" s="30">
        <v>86</v>
      </c>
      <c r="B89" s="32" t="s">
        <v>555</v>
      </c>
      <c r="C89" s="32" t="s">
        <v>556</v>
      </c>
      <c r="D89" s="32" t="s">
        <v>557</v>
      </c>
      <c r="E89" s="32" t="s">
        <v>326</v>
      </c>
      <c r="F89" s="32" t="s">
        <v>558</v>
      </c>
      <c r="G89" s="32" t="s">
        <v>328</v>
      </c>
      <c r="H89" s="32" t="s">
        <v>559</v>
      </c>
      <c r="I89" s="34">
        <v>39083</v>
      </c>
      <c r="J89" s="34">
        <v>41790</v>
      </c>
      <c r="K89" s="34" t="s">
        <v>471</v>
      </c>
      <c r="L89" s="33">
        <v>6008563.3099999996</v>
      </c>
      <c r="M89" s="33">
        <v>4780269.0999999996</v>
      </c>
      <c r="N89" s="33">
        <v>4063228.73</v>
      </c>
    </row>
    <row r="90" spans="1:14" ht="61.2" x14ac:dyDescent="0.3">
      <c r="A90" s="30">
        <v>87</v>
      </c>
      <c r="B90" s="32" t="s">
        <v>560</v>
      </c>
      <c r="C90" s="32" t="s">
        <v>561</v>
      </c>
      <c r="D90" s="32" t="s">
        <v>562</v>
      </c>
      <c r="E90" s="32" t="s">
        <v>374</v>
      </c>
      <c r="F90" s="32" t="s">
        <v>563</v>
      </c>
      <c r="G90" s="32" t="s">
        <v>564</v>
      </c>
      <c r="H90" s="32" t="s">
        <v>565</v>
      </c>
      <c r="I90" s="34">
        <v>39083</v>
      </c>
      <c r="J90" s="34">
        <v>41213</v>
      </c>
      <c r="K90" s="34" t="s">
        <v>471</v>
      </c>
      <c r="L90" s="33">
        <v>3464914.05</v>
      </c>
      <c r="M90" s="33">
        <v>2470302.0499999998</v>
      </c>
      <c r="N90" s="33">
        <v>2099756.7400000002</v>
      </c>
    </row>
    <row r="91" spans="1:14" ht="102" x14ac:dyDescent="0.3">
      <c r="A91" s="30">
        <v>88</v>
      </c>
      <c r="B91" s="32" t="s">
        <v>566</v>
      </c>
      <c r="C91" s="32" t="s">
        <v>567</v>
      </c>
      <c r="D91" s="32" t="s">
        <v>568</v>
      </c>
      <c r="E91" s="32" t="s">
        <v>228</v>
      </c>
      <c r="F91" s="32" t="s">
        <v>569</v>
      </c>
      <c r="G91" s="32" t="s">
        <v>570</v>
      </c>
      <c r="H91" s="32" t="s">
        <v>571</v>
      </c>
      <c r="I91" s="34">
        <v>39083</v>
      </c>
      <c r="J91" s="34">
        <v>41639</v>
      </c>
      <c r="K91" s="34" t="s">
        <v>471</v>
      </c>
      <c r="L91" s="33">
        <v>937362.03</v>
      </c>
      <c r="M91" s="33">
        <v>937362.03</v>
      </c>
      <c r="N91" s="33">
        <v>796757.71</v>
      </c>
    </row>
    <row r="92" spans="1:14" ht="61.2" x14ac:dyDescent="0.3">
      <c r="A92" s="30">
        <v>89</v>
      </c>
      <c r="B92" s="32" t="s">
        <v>572</v>
      </c>
      <c r="C92" s="32" t="s">
        <v>573</v>
      </c>
      <c r="D92" s="32" t="s">
        <v>574</v>
      </c>
      <c r="E92" s="32" t="s">
        <v>517</v>
      </c>
      <c r="F92" s="32" t="s">
        <v>575</v>
      </c>
      <c r="G92" s="32" t="s">
        <v>576</v>
      </c>
      <c r="H92" s="32" t="s">
        <v>577</v>
      </c>
      <c r="I92" s="34">
        <v>39083</v>
      </c>
      <c r="J92" s="34">
        <v>41090</v>
      </c>
      <c r="K92" s="34" t="s">
        <v>471</v>
      </c>
      <c r="L92" s="33">
        <v>1663213.74</v>
      </c>
      <c r="M92" s="33">
        <v>1663213.74</v>
      </c>
      <c r="N92" s="33">
        <v>1413731.67</v>
      </c>
    </row>
    <row r="93" spans="1:14" ht="71.400000000000006" x14ac:dyDescent="0.3">
      <c r="A93" s="30">
        <v>90</v>
      </c>
      <c r="B93" s="32" t="s">
        <v>578</v>
      </c>
      <c r="C93" s="32" t="s">
        <v>579</v>
      </c>
      <c r="D93" s="32" t="s">
        <v>580</v>
      </c>
      <c r="E93" s="32" t="s">
        <v>260</v>
      </c>
      <c r="F93" s="32" t="s">
        <v>581</v>
      </c>
      <c r="G93" s="32" t="s">
        <v>582</v>
      </c>
      <c r="H93" s="32" t="s">
        <v>583</v>
      </c>
      <c r="I93" s="34">
        <v>39083</v>
      </c>
      <c r="J93" s="34">
        <v>40968</v>
      </c>
      <c r="K93" s="34" t="s">
        <v>471</v>
      </c>
      <c r="L93" s="33">
        <v>660657.21</v>
      </c>
      <c r="M93" s="33">
        <v>488720.48</v>
      </c>
      <c r="N93" s="33">
        <v>415412.4</v>
      </c>
    </row>
    <row r="94" spans="1:14" ht="102" x14ac:dyDescent="0.3">
      <c r="A94" s="30">
        <v>91</v>
      </c>
      <c r="B94" s="32" t="s">
        <v>584</v>
      </c>
      <c r="C94" s="32" t="s">
        <v>585</v>
      </c>
      <c r="D94" s="32" t="s">
        <v>586</v>
      </c>
      <c r="E94" s="32" t="s">
        <v>281</v>
      </c>
      <c r="F94" s="32" t="s">
        <v>587</v>
      </c>
      <c r="G94" s="32" t="s">
        <v>588</v>
      </c>
      <c r="H94" s="32" t="s">
        <v>589</v>
      </c>
      <c r="I94" s="34">
        <v>39083</v>
      </c>
      <c r="J94" s="34">
        <v>40602</v>
      </c>
      <c r="K94" s="34" t="s">
        <v>471</v>
      </c>
      <c r="L94" s="33">
        <v>1178992.25</v>
      </c>
      <c r="M94" s="33">
        <v>967761.31</v>
      </c>
      <c r="N94" s="33">
        <v>822597.11</v>
      </c>
    </row>
    <row r="95" spans="1:14" ht="61.2" x14ac:dyDescent="0.3">
      <c r="A95" s="30">
        <v>92</v>
      </c>
      <c r="B95" s="32" t="s">
        <v>590</v>
      </c>
      <c r="C95" s="32" t="s">
        <v>591</v>
      </c>
      <c r="D95" s="32" t="s">
        <v>592</v>
      </c>
      <c r="E95" s="32" t="s">
        <v>260</v>
      </c>
      <c r="F95" s="32" t="s">
        <v>345</v>
      </c>
      <c r="G95" s="32" t="s">
        <v>346</v>
      </c>
      <c r="H95" s="32" t="s">
        <v>593</v>
      </c>
      <c r="I95" s="34">
        <v>39083</v>
      </c>
      <c r="J95" s="34">
        <v>40999</v>
      </c>
      <c r="K95" s="34" t="s">
        <v>471</v>
      </c>
      <c r="L95" s="33">
        <v>2916589.72</v>
      </c>
      <c r="M95" s="33">
        <v>2687361.67</v>
      </c>
      <c r="N95" s="33">
        <v>2284257.41</v>
      </c>
    </row>
    <row r="96" spans="1:14" ht="71.400000000000006" x14ac:dyDescent="0.3">
      <c r="A96" s="30">
        <v>93</v>
      </c>
      <c r="B96" s="32" t="s">
        <v>594</v>
      </c>
      <c r="C96" s="32" t="s">
        <v>595</v>
      </c>
      <c r="D96" s="32" t="s">
        <v>596</v>
      </c>
      <c r="E96" s="32" t="s">
        <v>208</v>
      </c>
      <c r="F96" s="32" t="s">
        <v>597</v>
      </c>
      <c r="G96" s="32" t="s">
        <v>598</v>
      </c>
      <c r="H96" s="32" t="s">
        <v>599</v>
      </c>
      <c r="I96" s="34">
        <v>39083</v>
      </c>
      <c r="J96" s="34">
        <v>41274</v>
      </c>
      <c r="K96" s="34" t="s">
        <v>471</v>
      </c>
      <c r="L96" s="33">
        <v>1224278</v>
      </c>
      <c r="M96" s="33">
        <v>1222448</v>
      </c>
      <c r="N96" s="33">
        <v>1039080.8</v>
      </c>
    </row>
    <row r="97" spans="1:14" ht="71.400000000000006" x14ac:dyDescent="0.3">
      <c r="A97" s="30">
        <v>94</v>
      </c>
      <c r="B97" s="32" t="s">
        <v>600</v>
      </c>
      <c r="C97" s="32" t="s">
        <v>601</v>
      </c>
      <c r="D97" s="32" t="s">
        <v>602</v>
      </c>
      <c r="E97" s="32" t="s">
        <v>253</v>
      </c>
      <c r="F97" s="32" t="s">
        <v>603</v>
      </c>
      <c r="G97" s="32" t="s">
        <v>604</v>
      </c>
      <c r="H97" s="32" t="s">
        <v>605</v>
      </c>
      <c r="I97" s="34">
        <v>39083</v>
      </c>
      <c r="J97" s="34">
        <v>40877</v>
      </c>
      <c r="K97" s="34" t="s">
        <v>471</v>
      </c>
      <c r="L97" s="33">
        <v>833227.34</v>
      </c>
      <c r="M97" s="33">
        <v>823467.34</v>
      </c>
      <c r="N97" s="33">
        <v>699947.23</v>
      </c>
    </row>
    <row r="98" spans="1:14" ht="71.400000000000006" x14ac:dyDescent="0.3">
      <c r="A98" s="30">
        <v>95</v>
      </c>
      <c r="B98" s="32" t="s">
        <v>606</v>
      </c>
      <c r="C98" s="32" t="s">
        <v>607</v>
      </c>
      <c r="D98" s="32" t="s">
        <v>608</v>
      </c>
      <c r="E98" s="32" t="s">
        <v>260</v>
      </c>
      <c r="F98" s="32" t="s">
        <v>609</v>
      </c>
      <c r="G98" s="32" t="s">
        <v>610</v>
      </c>
      <c r="H98" s="32" t="s">
        <v>611</v>
      </c>
      <c r="I98" s="34">
        <v>39083</v>
      </c>
      <c r="J98" s="34">
        <v>41060</v>
      </c>
      <c r="K98" s="34" t="s">
        <v>471</v>
      </c>
      <c r="L98" s="33">
        <v>698952.14</v>
      </c>
      <c r="M98" s="33">
        <v>698952.14</v>
      </c>
      <c r="N98" s="33">
        <v>594109.31000000006</v>
      </c>
    </row>
    <row r="99" spans="1:14" ht="71.400000000000006" x14ac:dyDescent="0.3">
      <c r="A99" s="30">
        <v>96</v>
      </c>
      <c r="B99" s="32" t="s">
        <v>612</v>
      </c>
      <c r="C99" s="32" t="s">
        <v>613</v>
      </c>
      <c r="D99" s="32" t="s">
        <v>614</v>
      </c>
      <c r="E99" s="32" t="s">
        <v>246</v>
      </c>
      <c r="F99" s="32" t="s">
        <v>615</v>
      </c>
      <c r="G99" s="32" t="s">
        <v>616</v>
      </c>
      <c r="H99" s="32" t="s">
        <v>617</v>
      </c>
      <c r="I99" s="34">
        <v>39083</v>
      </c>
      <c r="J99" s="34">
        <v>40908</v>
      </c>
      <c r="K99" s="34" t="s">
        <v>471</v>
      </c>
      <c r="L99" s="33">
        <v>250000</v>
      </c>
      <c r="M99" s="33">
        <v>250000</v>
      </c>
      <c r="N99" s="33">
        <v>212500</v>
      </c>
    </row>
    <row r="100" spans="1:14" ht="71.400000000000006" x14ac:dyDescent="0.3">
      <c r="A100" s="30">
        <v>97</v>
      </c>
      <c r="B100" s="32" t="s">
        <v>618</v>
      </c>
      <c r="C100" s="32" t="s">
        <v>619</v>
      </c>
      <c r="D100" s="32" t="s">
        <v>387</v>
      </c>
      <c r="E100" s="32" t="s">
        <v>228</v>
      </c>
      <c r="F100" s="32" t="s">
        <v>388</v>
      </c>
      <c r="G100" s="32" t="s">
        <v>389</v>
      </c>
      <c r="H100" s="32" t="s">
        <v>620</v>
      </c>
      <c r="I100" s="34">
        <v>39083</v>
      </c>
      <c r="J100" s="34">
        <v>41197</v>
      </c>
      <c r="K100" s="34" t="s">
        <v>471</v>
      </c>
      <c r="L100" s="33">
        <v>894250.1</v>
      </c>
      <c r="M100" s="33">
        <v>809005.04</v>
      </c>
      <c r="N100" s="33">
        <v>687654.28</v>
      </c>
    </row>
    <row r="101" spans="1:14" ht="51" x14ac:dyDescent="0.3">
      <c r="A101" s="30">
        <v>98</v>
      </c>
      <c r="B101" s="32" t="s">
        <v>621</v>
      </c>
      <c r="C101" s="32" t="s">
        <v>622</v>
      </c>
      <c r="D101" s="32" t="s">
        <v>623</v>
      </c>
      <c r="E101" s="32" t="s">
        <v>260</v>
      </c>
      <c r="F101" s="32" t="s">
        <v>624</v>
      </c>
      <c r="G101" s="32" t="s">
        <v>625</v>
      </c>
      <c r="H101" s="32" t="s">
        <v>626</v>
      </c>
      <c r="I101" s="34">
        <v>39083</v>
      </c>
      <c r="J101" s="34">
        <v>41364</v>
      </c>
      <c r="K101" s="34" t="s">
        <v>471</v>
      </c>
      <c r="L101" s="33">
        <v>1192541.75</v>
      </c>
      <c r="M101" s="33">
        <v>1149841.75</v>
      </c>
      <c r="N101" s="33">
        <v>977365.48</v>
      </c>
    </row>
    <row r="102" spans="1:14" ht="71.400000000000006" x14ac:dyDescent="0.3">
      <c r="A102" s="30">
        <v>99</v>
      </c>
      <c r="B102" s="32" t="s">
        <v>627</v>
      </c>
      <c r="C102" s="32" t="s">
        <v>628</v>
      </c>
      <c r="D102" s="32" t="s">
        <v>629</v>
      </c>
      <c r="E102" s="32" t="s">
        <v>228</v>
      </c>
      <c r="F102" s="32" t="s">
        <v>630</v>
      </c>
      <c r="G102" s="32" t="s">
        <v>631</v>
      </c>
      <c r="H102" s="32" t="s">
        <v>632</v>
      </c>
      <c r="I102" s="34">
        <v>39083</v>
      </c>
      <c r="J102" s="34">
        <v>40877</v>
      </c>
      <c r="K102" s="34" t="s">
        <v>471</v>
      </c>
      <c r="L102" s="33">
        <v>619575.02</v>
      </c>
      <c r="M102" s="33">
        <v>619575.02</v>
      </c>
      <c r="N102" s="33">
        <v>526638.77</v>
      </c>
    </row>
    <row r="103" spans="1:14" ht="102" x14ac:dyDescent="0.3">
      <c r="A103" s="30">
        <v>100</v>
      </c>
      <c r="B103" s="32" t="s">
        <v>633</v>
      </c>
      <c r="C103" s="32" t="s">
        <v>634</v>
      </c>
      <c r="D103" s="32" t="s">
        <v>635</v>
      </c>
      <c r="E103" s="32" t="s">
        <v>356</v>
      </c>
      <c r="F103" s="32" t="s">
        <v>636</v>
      </c>
      <c r="G103" s="32" t="s">
        <v>637</v>
      </c>
      <c r="H103" s="32" t="s">
        <v>638</v>
      </c>
      <c r="I103" s="34">
        <v>39083</v>
      </c>
      <c r="J103" s="34">
        <v>41274</v>
      </c>
      <c r="K103" s="34" t="s">
        <v>471</v>
      </c>
      <c r="L103" s="33">
        <v>1674180.84</v>
      </c>
      <c r="M103" s="33">
        <v>1674180.84</v>
      </c>
      <c r="N103" s="33">
        <v>1423053.71</v>
      </c>
    </row>
    <row r="104" spans="1:14" ht="91.8" x14ac:dyDescent="0.3">
      <c r="A104" s="30">
        <v>101</v>
      </c>
      <c r="B104" s="32" t="s">
        <v>639</v>
      </c>
      <c r="C104" s="32" t="s">
        <v>640</v>
      </c>
      <c r="D104" s="32" t="s">
        <v>641</v>
      </c>
      <c r="E104" s="32" t="s">
        <v>228</v>
      </c>
      <c r="F104" s="32" t="s">
        <v>642</v>
      </c>
      <c r="G104" s="32" t="s">
        <v>643</v>
      </c>
      <c r="H104" s="32" t="s">
        <v>644</v>
      </c>
      <c r="I104" s="34">
        <v>39083</v>
      </c>
      <c r="J104" s="34">
        <v>41425</v>
      </c>
      <c r="K104" s="34" t="s">
        <v>471</v>
      </c>
      <c r="L104" s="33">
        <v>2823977.95</v>
      </c>
      <c r="M104" s="33">
        <v>2772317.95</v>
      </c>
      <c r="N104" s="33">
        <v>2356470.25</v>
      </c>
    </row>
    <row r="105" spans="1:14" ht="61.2" x14ac:dyDescent="0.3">
      <c r="A105" s="30">
        <v>102</v>
      </c>
      <c r="B105" s="32" t="s">
        <v>645</v>
      </c>
      <c r="C105" s="32" t="s">
        <v>646</v>
      </c>
      <c r="D105" s="32" t="s">
        <v>647</v>
      </c>
      <c r="E105" s="32" t="s">
        <v>188</v>
      </c>
      <c r="F105" s="32" t="s">
        <v>648</v>
      </c>
      <c r="G105" s="32" t="s">
        <v>649</v>
      </c>
      <c r="H105" s="32" t="s">
        <v>650</v>
      </c>
      <c r="I105" s="34">
        <v>39083</v>
      </c>
      <c r="J105" s="34">
        <v>40816</v>
      </c>
      <c r="K105" s="34" t="s">
        <v>471</v>
      </c>
      <c r="L105" s="33">
        <v>3265155.08</v>
      </c>
      <c r="M105" s="33">
        <v>3265155.08</v>
      </c>
      <c r="N105" s="33">
        <v>2775381.81</v>
      </c>
    </row>
    <row r="106" spans="1:14" ht="61.2" x14ac:dyDescent="0.3">
      <c r="A106" s="30">
        <v>103</v>
      </c>
      <c r="B106" s="32" t="s">
        <v>651</v>
      </c>
      <c r="C106" s="32" t="s">
        <v>652</v>
      </c>
      <c r="D106" s="32" t="s">
        <v>653</v>
      </c>
      <c r="E106" s="32" t="s">
        <v>260</v>
      </c>
      <c r="F106" s="32" t="s">
        <v>321</v>
      </c>
      <c r="G106" s="32" t="s">
        <v>322</v>
      </c>
      <c r="H106" s="32" t="s">
        <v>654</v>
      </c>
      <c r="I106" s="34">
        <v>39083</v>
      </c>
      <c r="J106" s="34">
        <v>40999</v>
      </c>
      <c r="K106" s="34" t="s">
        <v>471</v>
      </c>
      <c r="L106" s="33">
        <v>693672.99</v>
      </c>
      <c r="M106" s="33">
        <v>693672.99</v>
      </c>
      <c r="N106" s="33">
        <v>589622.04</v>
      </c>
    </row>
    <row r="107" spans="1:14" ht="71.400000000000006" x14ac:dyDescent="0.3">
      <c r="A107" s="30">
        <v>104</v>
      </c>
      <c r="B107" s="32" t="s">
        <v>655</v>
      </c>
      <c r="C107" s="32" t="s">
        <v>656</v>
      </c>
      <c r="D107" s="32" t="s">
        <v>657</v>
      </c>
      <c r="E107" s="32" t="s">
        <v>281</v>
      </c>
      <c r="F107" s="32" t="s">
        <v>658</v>
      </c>
      <c r="G107" s="32" t="s">
        <v>659</v>
      </c>
      <c r="H107" s="32" t="s">
        <v>660</v>
      </c>
      <c r="I107" s="34">
        <v>39083</v>
      </c>
      <c r="J107" s="34">
        <v>41182</v>
      </c>
      <c r="K107" s="34" t="s">
        <v>471</v>
      </c>
      <c r="L107" s="33">
        <v>898538</v>
      </c>
      <c r="M107" s="33">
        <v>898538</v>
      </c>
      <c r="N107" s="33">
        <v>763757.3</v>
      </c>
    </row>
    <row r="108" spans="1:14" ht="61.2" x14ac:dyDescent="0.3">
      <c r="A108" s="30">
        <v>105</v>
      </c>
      <c r="B108" s="32" t="s">
        <v>661</v>
      </c>
      <c r="C108" s="32" t="s">
        <v>662</v>
      </c>
      <c r="D108" s="32" t="s">
        <v>516</v>
      </c>
      <c r="E108" s="32" t="s">
        <v>188</v>
      </c>
      <c r="F108" s="32" t="s">
        <v>663</v>
      </c>
      <c r="G108" s="32" t="s">
        <v>664</v>
      </c>
      <c r="H108" s="32" t="s">
        <v>665</v>
      </c>
      <c r="I108" s="34">
        <v>39083</v>
      </c>
      <c r="J108" s="34">
        <v>40877</v>
      </c>
      <c r="K108" s="34" t="s">
        <v>471</v>
      </c>
      <c r="L108" s="33">
        <v>6215220</v>
      </c>
      <c r="M108" s="33">
        <v>6215220</v>
      </c>
      <c r="N108" s="33">
        <v>5282937</v>
      </c>
    </row>
    <row r="109" spans="1:14" ht="71.400000000000006" x14ac:dyDescent="0.3">
      <c r="A109" s="30">
        <v>106</v>
      </c>
      <c r="B109" s="32" t="s">
        <v>666</v>
      </c>
      <c r="C109" s="32" t="s">
        <v>667</v>
      </c>
      <c r="D109" s="32" t="s">
        <v>668</v>
      </c>
      <c r="E109" s="32" t="s">
        <v>356</v>
      </c>
      <c r="F109" s="32" t="s">
        <v>669</v>
      </c>
      <c r="G109" s="32" t="s">
        <v>670</v>
      </c>
      <c r="H109" s="32" t="s">
        <v>671</v>
      </c>
      <c r="I109" s="34">
        <v>39083</v>
      </c>
      <c r="J109" s="34">
        <v>41274</v>
      </c>
      <c r="K109" s="34" t="s">
        <v>471</v>
      </c>
      <c r="L109" s="33">
        <v>1189671.21</v>
      </c>
      <c r="M109" s="33">
        <v>920579.95</v>
      </c>
      <c r="N109" s="33">
        <v>782492.95</v>
      </c>
    </row>
    <row r="110" spans="1:14" ht="51" x14ac:dyDescent="0.3">
      <c r="A110" s="30">
        <v>107</v>
      </c>
      <c r="B110" s="32" t="s">
        <v>672</v>
      </c>
      <c r="C110" s="32" t="s">
        <v>673</v>
      </c>
      <c r="D110" s="32" t="s">
        <v>674</v>
      </c>
      <c r="E110" s="32" t="s">
        <v>10</v>
      </c>
      <c r="F110" s="32" t="s">
        <v>315</v>
      </c>
      <c r="G110" s="32" t="s">
        <v>316</v>
      </c>
      <c r="H110" s="32" t="s">
        <v>675</v>
      </c>
      <c r="I110" s="34">
        <v>39083</v>
      </c>
      <c r="J110" s="34">
        <v>41455</v>
      </c>
      <c r="K110" s="34" t="s">
        <v>471</v>
      </c>
      <c r="L110" s="33">
        <v>330685.5</v>
      </c>
      <c r="M110" s="33">
        <v>330685.5</v>
      </c>
      <c r="N110" s="33">
        <v>281082.67</v>
      </c>
    </row>
    <row r="111" spans="1:14" ht="132.6" x14ac:dyDescent="0.3">
      <c r="A111" s="30">
        <v>108</v>
      </c>
      <c r="B111" s="32" t="s">
        <v>676</v>
      </c>
      <c r="C111" s="32" t="s">
        <v>677</v>
      </c>
      <c r="D111" s="32" t="s">
        <v>678</v>
      </c>
      <c r="E111" s="32" t="s">
        <v>228</v>
      </c>
      <c r="F111" s="32" t="s">
        <v>679</v>
      </c>
      <c r="G111" s="32" t="s">
        <v>680</v>
      </c>
      <c r="H111" s="32" t="s">
        <v>681</v>
      </c>
      <c r="I111" s="34">
        <v>39083</v>
      </c>
      <c r="J111" s="34">
        <v>40908</v>
      </c>
      <c r="K111" s="34" t="s">
        <v>471</v>
      </c>
      <c r="L111" s="33">
        <v>1265991.72</v>
      </c>
      <c r="M111" s="33">
        <v>1265991.72</v>
      </c>
      <c r="N111" s="33">
        <v>1076092.96</v>
      </c>
    </row>
    <row r="112" spans="1:14" ht="102" x14ac:dyDescent="0.3">
      <c r="A112" s="30">
        <v>109</v>
      </c>
      <c r="B112" s="32" t="s">
        <v>682</v>
      </c>
      <c r="C112" s="32" t="s">
        <v>683</v>
      </c>
      <c r="D112" s="32" t="s">
        <v>684</v>
      </c>
      <c r="E112" s="32" t="s">
        <v>215</v>
      </c>
      <c r="F112" s="32" t="s">
        <v>234</v>
      </c>
      <c r="G112" s="32" t="s">
        <v>685</v>
      </c>
      <c r="H112" s="32" t="s">
        <v>686</v>
      </c>
      <c r="I112" s="34">
        <v>39083</v>
      </c>
      <c r="J112" s="34">
        <v>41090</v>
      </c>
      <c r="K112" s="34" t="s">
        <v>471</v>
      </c>
      <c r="L112" s="33">
        <v>3120090.17</v>
      </c>
      <c r="M112" s="33">
        <v>3120090.17</v>
      </c>
      <c r="N112" s="33">
        <v>2652076.64</v>
      </c>
    </row>
    <row r="113" spans="1:14" ht="71.400000000000006" x14ac:dyDescent="0.3">
      <c r="A113" s="30">
        <v>110</v>
      </c>
      <c r="B113" s="32" t="s">
        <v>687</v>
      </c>
      <c r="C113" s="32" t="s">
        <v>688</v>
      </c>
      <c r="D113" s="32" t="s">
        <v>689</v>
      </c>
      <c r="E113" s="32" t="s">
        <v>188</v>
      </c>
      <c r="F113" s="32" t="s">
        <v>195</v>
      </c>
      <c r="G113" s="32" t="s">
        <v>690</v>
      </c>
      <c r="H113" s="32" t="s">
        <v>691</v>
      </c>
      <c r="I113" s="34">
        <v>39873</v>
      </c>
      <c r="J113" s="34">
        <v>41517</v>
      </c>
      <c r="K113" s="34" t="s">
        <v>506</v>
      </c>
      <c r="L113" s="33">
        <v>9722372.3900000006</v>
      </c>
      <c r="M113" s="33">
        <v>9722372.3900000006</v>
      </c>
      <c r="N113" s="33">
        <v>8264016.5300000003</v>
      </c>
    </row>
    <row r="114" spans="1:14" ht="71.400000000000006" x14ac:dyDescent="0.3">
      <c r="A114" s="30">
        <v>111</v>
      </c>
      <c r="B114" s="32" t="s">
        <v>692</v>
      </c>
      <c r="C114" s="32" t="s">
        <v>693</v>
      </c>
      <c r="D114" s="32" t="s">
        <v>694</v>
      </c>
      <c r="E114" s="32" t="s">
        <v>275</v>
      </c>
      <c r="F114" s="32" t="s">
        <v>695</v>
      </c>
      <c r="G114" s="32" t="s">
        <v>696</v>
      </c>
      <c r="H114" s="32" t="s">
        <v>697</v>
      </c>
      <c r="I114" s="34">
        <v>39083</v>
      </c>
      <c r="J114" s="34">
        <v>41364</v>
      </c>
      <c r="K114" s="34" t="s">
        <v>506</v>
      </c>
      <c r="L114" s="33">
        <v>11119936.939999999</v>
      </c>
      <c r="M114" s="33">
        <v>11107114.220000001</v>
      </c>
      <c r="N114" s="33">
        <v>9441047.0800000001</v>
      </c>
    </row>
    <row r="115" spans="1:14" ht="91.8" x14ac:dyDescent="0.3">
      <c r="A115" s="30">
        <v>112</v>
      </c>
      <c r="B115" s="32" t="s">
        <v>698</v>
      </c>
      <c r="C115" s="32" t="s">
        <v>699</v>
      </c>
      <c r="D115" s="32" t="s">
        <v>700</v>
      </c>
      <c r="E115" s="32" t="s">
        <v>356</v>
      </c>
      <c r="F115" s="32" t="s">
        <v>701</v>
      </c>
      <c r="G115" s="32" t="s">
        <v>702</v>
      </c>
      <c r="H115" s="32" t="s">
        <v>703</v>
      </c>
      <c r="I115" s="34">
        <v>39083</v>
      </c>
      <c r="J115" s="34">
        <v>41274</v>
      </c>
      <c r="K115" s="34" t="s">
        <v>506</v>
      </c>
      <c r="L115" s="33">
        <v>12894149.17</v>
      </c>
      <c r="M115" s="33">
        <v>10389149.17</v>
      </c>
      <c r="N115" s="33">
        <v>8830776.7899999991</v>
      </c>
    </row>
    <row r="116" spans="1:14" ht="61.2" x14ac:dyDescent="0.3">
      <c r="A116" s="30">
        <v>113</v>
      </c>
      <c r="B116" s="32" t="s">
        <v>704</v>
      </c>
      <c r="C116" s="32" t="s">
        <v>705</v>
      </c>
      <c r="D116" s="32" t="s">
        <v>497</v>
      </c>
      <c r="E116" s="32" t="s">
        <v>215</v>
      </c>
      <c r="F116" s="32" t="s">
        <v>234</v>
      </c>
      <c r="G116" s="32" t="s">
        <v>498</v>
      </c>
      <c r="H116" s="32" t="s">
        <v>499</v>
      </c>
      <c r="I116" s="34">
        <v>39083</v>
      </c>
      <c r="J116" s="34">
        <v>41790</v>
      </c>
      <c r="K116" s="34" t="s">
        <v>706</v>
      </c>
      <c r="L116" s="33">
        <v>44236482.909999996</v>
      </c>
      <c r="M116" s="33">
        <v>43182012.920000002</v>
      </c>
      <c r="N116" s="33">
        <v>36704710.979999997</v>
      </c>
    </row>
    <row r="117" spans="1:14" ht="112.2" x14ac:dyDescent="0.3">
      <c r="A117" s="30">
        <v>114</v>
      </c>
      <c r="B117" s="32" t="s">
        <v>707</v>
      </c>
      <c r="C117" s="32" t="s">
        <v>708</v>
      </c>
      <c r="D117" s="32" t="s">
        <v>709</v>
      </c>
      <c r="E117" s="32" t="s">
        <v>253</v>
      </c>
      <c r="F117" s="32" t="s">
        <v>603</v>
      </c>
      <c r="G117" s="32" t="s">
        <v>710</v>
      </c>
      <c r="H117" s="32" t="s">
        <v>711</v>
      </c>
      <c r="I117" s="34">
        <v>39083</v>
      </c>
      <c r="J117" s="34">
        <v>41820</v>
      </c>
      <c r="K117" s="34" t="s">
        <v>712</v>
      </c>
      <c r="L117" s="33">
        <v>11170335.140000001</v>
      </c>
      <c r="M117" s="33">
        <v>11035878.08</v>
      </c>
      <c r="N117" s="33">
        <v>9380496.3599999994</v>
      </c>
    </row>
    <row r="118" spans="1:14" ht="71.400000000000006" x14ac:dyDescent="0.3">
      <c r="A118" s="30">
        <v>115</v>
      </c>
      <c r="B118" s="32" t="s">
        <v>713</v>
      </c>
      <c r="C118" s="32" t="s">
        <v>714</v>
      </c>
      <c r="D118" s="32" t="s">
        <v>684</v>
      </c>
      <c r="E118" s="32" t="s">
        <v>215</v>
      </c>
      <c r="F118" s="32" t="s">
        <v>234</v>
      </c>
      <c r="G118" s="32" t="s">
        <v>685</v>
      </c>
      <c r="H118" s="32" t="s">
        <v>686</v>
      </c>
      <c r="I118" s="34">
        <v>39083</v>
      </c>
      <c r="J118" s="34">
        <v>41213</v>
      </c>
      <c r="K118" s="34" t="s">
        <v>513</v>
      </c>
      <c r="L118" s="33">
        <v>11243000</v>
      </c>
      <c r="M118" s="33">
        <v>11243000</v>
      </c>
      <c r="N118" s="33">
        <v>9556550</v>
      </c>
    </row>
    <row r="119" spans="1:14" ht="71.400000000000006" x14ac:dyDescent="0.3">
      <c r="A119" s="30">
        <v>116</v>
      </c>
      <c r="B119" s="32" t="s">
        <v>715</v>
      </c>
      <c r="C119" s="32" t="s">
        <v>716</v>
      </c>
      <c r="D119" s="32" t="s">
        <v>717</v>
      </c>
      <c r="E119" s="32" t="s">
        <v>228</v>
      </c>
      <c r="F119" s="32" t="s">
        <v>460</v>
      </c>
      <c r="G119" s="32" t="s">
        <v>718</v>
      </c>
      <c r="H119" s="32" t="s">
        <v>719</v>
      </c>
      <c r="I119" s="34">
        <v>39083</v>
      </c>
      <c r="J119" s="34">
        <v>41486</v>
      </c>
      <c r="K119" s="34" t="s">
        <v>506</v>
      </c>
      <c r="L119" s="33">
        <v>11388001.460000001</v>
      </c>
      <c r="M119" s="33">
        <v>11243000</v>
      </c>
      <c r="N119" s="33">
        <v>9556550</v>
      </c>
    </row>
    <row r="120" spans="1:14" ht="71.400000000000006" x14ac:dyDescent="0.3">
      <c r="A120" s="30">
        <v>117</v>
      </c>
      <c r="B120" s="32" t="s">
        <v>720</v>
      </c>
      <c r="C120" s="32" t="s">
        <v>721</v>
      </c>
      <c r="D120" s="32" t="s">
        <v>722</v>
      </c>
      <c r="E120" s="32" t="s">
        <v>10</v>
      </c>
      <c r="F120" s="32" t="s">
        <v>315</v>
      </c>
      <c r="G120" s="32" t="s">
        <v>723</v>
      </c>
      <c r="H120" s="32" t="s">
        <v>724</v>
      </c>
      <c r="I120" s="34">
        <v>39083</v>
      </c>
      <c r="J120" s="34">
        <v>41820</v>
      </c>
      <c r="K120" s="34" t="s">
        <v>513</v>
      </c>
      <c r="L120" s="33">
        <v>11243000</v>
      </c>
      <c r="M120" s="33">
        <v>11243000</v>
      </c>
      <c r="N120" s="33">
        <v>9556550</v>
      </c>
    </row>
    <row r="121" spans="1:14" ht="102" x14ac:dyDescent="0.3">
      <c r="A121" s="30">
        <v>118</v>
      </c>
      <c r="B121" s="32" t="s">
        <v>725</v>
      </c>
      <c r="C121" s="32" t="s">
        <v>726</v>
      </c>
      <c r="D121" s="32" t="s">
        <v>727</v>
      </c>
      <c r="E121" s="32" t="s">
        <v>260</v>
      </c>
      <c r="F121" s="32" t="s">
        <v>345</v>
      </c>
      <c r="G121" s="32" t="s">
        <v>728</v>
      </c>
      <c r="H121" s="32" t="s">
        <v>729</v>
      </c>
      <c r="I121" s="34">
        <v>39083</v>
      </c>
      <c r="J121" s="34">
        <v>40908</v>
      </c>
      <c r="K121" s="34" t="s">
        <v>478</v>
      </c>
      <c r="L121" s="33">
        <v>11319662.59</v>
      </c>
      <c r="M121" s="33">
        <v>10908156.970000001</v>
      </c>
      <c r="N121" s="33">
        <v>9271933.4199999999</v>
      </c>
    </row>
    <row r="122" spans="1:14" ht="81.599999999999994" x14ac:dyDescent="0.3">
      <c r="A122" s="30">
        <v>119</v>
      </c>
      <c r="B122" s="32" t="s">
        <v>730</v>
      </c>
      <c r="C122" s="32" t="s">
        <v>731</v>
      </c>
      <c r="D122" s="32" t="s">
        <v>732</v>
      </c>
      <c r="E122" s="32" t="s">
        <v>374</v>
      </c>
      <c r="F122" s="32" t="s">
        <v>563</v>
      </c>
      <c r="G122" s="32" t="s">
        <v>564</v>
      </c>
      <c r="H122" s="32" t="s">
        <v>565</v>
      </c>
      <c r="I122" s="34">
        <v>39083</v>
      </c>
      <c r="J122" s="34">
        <v>41425</v>
      </c>
      <c r="K122" s="34" t="s">
        <v>513</v>
      </c>
      <c r="L122" s="33">
        <v>18236989.050000001</v>
      </c>
      <c r="M122" s="33">
        <v>11240000</v>
      </c>
      <c r="N122" s="33">
        <v>9554000</v>
      </c>
    </row>
    <row r="123" spans="1:14" ht="102" x14ac:dyDescent="0.3">
      <c r="A123" s="30">
        <v>120</v>
      </c>
      <c r="B123" s="32" t="s">
        <v>733</v>
      </c>
      <c r="C123" s="32" t="s">
        <v>734</v>
      </c>
      <c r="D123" s="32" t="s">
        <v>735</v>
      </c>
      <c r="E123" s="32" t="s">
        <v>228</v>
      </c>
      <c r="F123" s="32" t="s">
        <v>460</v>
      </c>
      <c r="G123" s="32" t="s">
        <v>736</v>
      </c>
      <c r="H123" s="32" t="s">
        <v>737</v>
      </c>
      <c r="I123" s="34">
        <v>39083</v>
      </c>
      <c r="J123" s="34">
        <v>40908</v>
      </c>
      <c r="K123" s="34" t="s">
        <v>478</v>
      </c>
      <c r="L123" s="33">
        <v>8614477.8300000001</v>
      </c>
      <c r="M123" s="33">
        <v>4937164.04</v>
      </c>
      <c r="N123" s="33">
        <v>4196589.43</v>
      </c>
    </row>
    <row r="124" spans="1:14" ht="81.599999999999994" x14ac:dyDescent="0.3">
      <c r="A124" s="30">
        <v>121</v>
      </c>
      <c r="B124" s="32" t="s">
        <v>738</v>
      </c>
      <c r="C124" s="32" t="s">
        <v>739</v>
      </c>
      <c r="D124" s="32" t="s">
        <v>614</v>
      </c>
      <c r="E124" s="32" t="s">
        <v>246</v>
      </c>
      <c r="F124" s="32" t="s">
        <v>615</v>
      </c>
      <c r="G124" s="32" t="s">
        <v>616</v>
      </c>
      <c r="H124" s="32" t="s">
        <v>617</v>
      </c>
      <c r="I124" s="34">
        <v>39083</v>
      </c>
      <c r="J124" s="34">
        <v>40847</v>
      </c>
      <c r="K124" s="34" t="s">
        <v>506</v>
      </c>
      <c r="L124" s="33">
        <v>1442997.98</v>
      </c>
      <c r="M124" s="33">
        <v>1442997.98</v>
      </c>
      <c r="N124" s="33">
        <v>1226548.28</v>
      </c>
    </row>
    <row r="125" spans="1:14" ht="71.400000000000006" x14ac:dyDescent="0.3">
      <c r="A125" s="30">
        <v>122</v>
      </c>
      <c r="B125" s="32" t="s">
        <v>740</v>
      </c>
      <c r="C125" s="32" t="s">
        <v>741</v>
      </c>
      <c r="D125" s="32" t="s">
        <v>742</v>
      </c>
      <c r="E125" s="32" t="s">
        <v>517</v>
      </c>
      <c r="F125" s="32" t="s">
        <v>743</v>
      </c>
      <c r="G125" s="32" t="s">
        <v>744</v>
      </c>
      <c r="H125" s="32" t="s">
        <v>745</v>
      </c>
      <c r="I125" s="34">
        <v>39083</v>
      </c>
      <c r="J125" s="34">
        <v>40574</v>
      </c>
      <c r="K125" s="34" t="s">
        <v>513</v>
      </c>
      <c r="L125" s="33">
        <v>6115560.9500000002</v>
      </c>
      <c r="M125" s="33">
        <v>6115560.9500000002</v>
      </c>
      <c r="N125" s="33">
        <v>5198226.8</v>
      </c>
    </row>
    <row r="126" spans="1:14" ht="81.599999999999994" x14ac:dyDescent="0.3">
      <c r="A126" s="30">
        <v>123</v>
      </c>
      <c r="B126" s="32" t="s">
        <v>746</v>
      </c>
      <c r="C126" s="32" t="s">
        <v>747</v>
      </c>
      <c r="D126" s="32" t="s">
        <v>516</v>
      </c>
      <c r="E126" s="32" t="s">
        <v>517</v>
      </c>
      <c r="F126" s="32" t="s">
        <v>748</v>
      </c>
      <c r="G126" s="32" t="s">
        <v>519</v>
      </c>
      <c r="H126" s="32" t="s">
        <v>749</v>
      </c>
      <c r="I126" s="34">
        <v>39083</v>
      </c>
      <c r="J126" s="34">
        <v>40390</v>
      </c>
      <c r="K126" s="34" t="s">
        <v>506</v>
      </c>
      <c r="L126" s="33">
        <v>700000</v>
      </c>
      <c r="M126" s="33">
        <v>700000</v>
      </c>
      <c r="N126" s="33">
        <v>595000</v>
      </c>
    </row>
    <row r="127" spans="1:14" ht="91.8" x14ac:dyDescent="0.3">
      <c r="A127" s="30">
        <v>124</v>
      </c>
      <c r="B127" s="32" t="s">
        <v>750</v>
      </c>
      <c r="C127" s="32" t="s">
        <v>751</v>
      </c>
      <c r="D127" s="32" t="s">
        <v>481</v>
      </c>
      <c r="E127" s="32" t="s">
        <v>228</v>
      </c>
      <c r="F127" s="32" t="s">
        <v>229</v>
      </c>
      <c r="G127" s="32" t="s">
        <v>230</v>
      </c>
      <c r="H127" s="32" t="s">
        <v>482</v>
      </c>
      <c r="I127" s="34">
        <v>39083</v>
      </c>
      <c r="J127" s="34">
        <v>40939</v>
      </c>
      <c r="K127" s="34" t="s">
        <v>513</v>
      </c>
      <c r="L127" s="33">
        <v>4128391.93</v>
      </c>
      <c r="M127" s="33">
        <v>4123511.93</v>
      </c>
      <c r="N127" s="33">
        <v>3504985.14</v>
      </c>
    </row>
    <row r="128" spans="1:14" ht="91.8" x14ac:dyDescent="0.3">
      <c r="A128" s="30">
        <v>125</v>
      </c>
      <c r="B128" s="32" t="s">
        <v>752</v>
      </c>
      <c r="C128" s="32" t="s">
        <v>753</v>
      </c>
      <c r="D128" s="32" t="s">
        <v>754</v>
      </c>
      <c r="E128" s="32" t="s">
        <v>517</v>
      </c>
      <c r="F128" s="32" t="s">
        <v>755</v>
      </c>
      <c r="G128" s="32" t="s">
        <v>756</v>
      </c>
      <c r="H128" s="32" t="s">
        <v>757</v>
      </c>
      <c r="I128" s="34">
        <v>39083</v>
      </c>
      <c r="J128" s="34">
        <v>41364</v>
      </c>
      <c r="K128" s="34" t="s">
        <v>513</v>
      </c>
      <c r="L128" s="33">
        <v>9818000</v>
      </c>
      <c r="M128" s="33">
        <v>9643000</v>
      </c>
      <c r="N128" s="33">
        <v>8196550</v>
      </c>
    </row>
    <row r="129" spans="1:14" ht="81.599999999999994" x14ac:dyDescent="0.3">
      <c r="A129" s="30">
        <v>126</v>
      </c>
      <c r="B129" s="32" t="s">
        <v>758</v>
      </c>
      <c r="C129" s="32" t="s">
        <v>759</v>
      </c>
      <c r="D129" s="32" t="s">
        <v>760</v>
      </c>
      <c r="E129" s="32" t="s">
        <v>228</v>
      </c>
      <c r="F129" s="32" t="s">
        <v>460</v>
      </c>
      <c r="G129" s="32" t="s">
        <v>461</v>
      </c>
      <c r="H129" s="32" t="s">
        <v>761</v>
      </c>
      <c r="I129" s="34">
        <v>39083</v>
      </c>
      <c r="J129" s="34">
        <v>41274</v>
      </c>
      <c r="K129" s="34" t="s">
        <v>478</v>
      </c>
      <c r="L129" s="33">
        <v>13229331.439999999</v>
      </c>
      <c r="M129" s="33">
        <v>11338699.060000001</v>
      </c>
      <c r="N129" s="33">
        <v>9637894.1999999993</v>
      </c>
    </row>
    <row r="130" spans="1:14" ht="81.599999999999994" x14ac:dyDescent="0.3">
      <c r="A130" s="30">
        <v>127</v>
      </c>
      <c r="B130" s="32" t="s">
        <v>762</v>
      </c>
      <c r="C130" s="32" t="s">
        <v>763</v>
      </c>
      <c r="D130" s="32" t="s">
        <v>764</v>
      </c>
      <c r="E130" s="32" t="s">
        <v>188</v>
      </c>
      <c r="F130" s="32" t="s">
        <v>765</v>
      </c>
      <c r="G130" s="32" t="s">
        <v>766</v>
      </c>
      <c r="H130" s="32" t="s">
        <v>767</v>
      </c>
      <c r="I130" s="34">
        <v>39083</v>
      </c>
      <c r="J130" s="34">
        <v>41274</v>
      </c>
      <c r="K130" s="34" t="s">
        <v>513</v>
      </c>
      <c r="L130" s="33">
        <v>14125902.960000001</v>
      </c>
      <c r="M130" s="33">
        <v>14125902.960000001</v>
      </c>
      <c r="N130" s="33">
        <v>12007017.51</v>
      </c>
    </row>
    <row r="131" spans="1:14" ht="112.2" x14ac:dyDescent="0.3">
      <c r="A131" s="30">
        <v>128</v>
      </c>
      <c r="B131" s="32" t="s">
        <v>768</v>
      </c>
      <c r="C131" s="32" t="s">
        <v>769</v>
      </c>
      <c r="D131" s="32" t="s">
        <v>770</v>
      </c>
      <c r="E131" s="32" t="s">
        <v>374</v>
      </c>
      <c r="F131" s="32" t="s">
        <v>381</v>
      </c>
      <c r="G131" s="32" t="s">
        <v>382</v>
      </c>
      <c r="H131" s="32" t="s">
        <v>771</v>
      </c>
      <c r="I131" s="34">
        <v>39083</v>
      </c>
      <c r="J131" s="34">
        <v>40816</v>
      </c>
      <c r="K131" s="34" t="s">
        <v>513</v>
      </c>
      <c r="L131" s="33">
        <v>1481471.63</v>
      </c>
      <c r="M131" s="33">
        <v>1475521.63</v>
      </c>
      <c r="N131" s="33">
        <v>1254193.3799999999</v>
      </c>
    </row>
    <row r="132" spans="1:14" ht="81.599999999999994" x14ac:dyDescent="0.3">
      <c r="A132" s="30">
        <v>129</v>
      </c>
      <c r="B132" s="32" t="s">
        <v>772</v>
      </c>
      <c r="C132" s="32" t="s">
        <v>773</v>
      </c>
      <c r="D132" s="32" t="s">
        <v>774</v>
      </c>
      <c r="E132" s="32" t="s">
        <v>253</v>
      </c>
      <c r="F132" s="32" t="s">
        <v>775</v>
      </c>
      <c r="G132" s="32" t="s">
        <v>776</v>
      </c>
      <c r="H132" s="32" t="s">
        <v>777</v>
      </c>
      <c r="I132" s="34">
        <v>39083</v>
      </c>
      <c r="J132" s="34">
        <v>41152</v>
      </c>
      <c r="K132" s="34" t="s">
        <v>513</v>
      </c>
      <c r="L132" s="33">
        <v>4661655</v>
      </c>
      <c r="M132" s="33">
        <v>4611655</v>
      </c>
      <c r="N132" s="33">
        <v>3919906.75</v>
      </c>
    </row>
    <row r="133" spans="1:14" ht="81.599999999999994" x14ac:dyDescent="0.3">
      <c r="A133" s="30">
        <v>130</v>
      </c>
      <c r="B133" s="32" t="s">
        <v>778</v>
      </c>
      <c r="C133" s="32" t="s">
        <v>779</v>
      </c>
      <c r="D133" s="32" t="s">
        <v>780</v>
      </c>
      <c r="E133" s="32" t="s">
        <v>338</v>
      </c>
      <c r="F133" s="32" t="s">
        <v>781</v>
      </c>
      <c r="G133" s="32" t="s">
        <v>782</v>
      </c>
      <c r="H133" s="32" t="s">
        <v>783</v>
      </c>
      <c r="I133" s="34">
        <v>39083</v>
      </c>
      <c r="J133" s="34">
        <v>40693</v>
      </c>
      <c r="K133" s="34" t="s">
        <v>478</v>
      </c>
      <c r="L133" s="33">
        <v>8917545.25</v>
      </c>
      <c r="M133" s="33">
        <v>8072906.75</v>
      </c>
      <c r="N133" s="33">
        <v>6861970.7300000004</v>
      </c>
    </row>
    <row r="134" spans="1:14" ht="91.8" x14ac:dyDescent="0.3">
      <c r="A134" s="30">
        <v>131</v>
      </c>
      <c r="B134" s="32" t="s">
        <v>784</v>
      </c>
      <c r="C134" s="32" t="s">
        <v>785</v>
      </c>
      <c r="D134" s="32" t="s">
        <v>786</v>
      </c>
      <c r="E134" s="32" t="s">
        <v>253</v>
      </c>
      <c r="F134" s="32" t="s">
        <v>603</v>
      </c>
      <c r="G134" s="32" t="s">
        <v>787</v>
      </c>
      <c r="H134" s="32" t="s">
        <v>788</v>
      </c>
      <c r="I134" s="34">
        <v>39083</v>
      </c>
      <c r="J134" s="34">
        <v>41090</v>
      </c>
      <c r="K134" s="34" t="s">
        <v>478</v>
      </c>
      <c r="L134" s="33">
        <v>5838382.7300000004</v>
      </c>
      <c r="M134" s="33">
        <v>5838382.7300000004</v>
      </c>
      <c r="N134" s="33">
        <v>4670706.18</v>
      </c>
    </row>
    <row r="135" spans="1:14" ht="102" x14ac:dyDescent="0.3">
      <c r="A135" s="30">
        <v>132</v>
      </c>
      <c r="B135" s="32" t="s">
        <v>789</v>
      </c>
      <c r="C135" s="32" t="s">
        <v>790</v>
      </c>
      <c r="D135" s="32" t="s">
        <v>635</v>
      </c>
      <c r="E135" s="32" t="s">
        <v>356</v>
      </c>
      <c r="F135" s="32" t="s">
        <v>636</v>
      </c>
      <c r="G135" s="32" t="s">
        <v>637</v>
      </c>
      <c r="H135" s="32" t="s">
        <v>638</v>
      </c>
      <c r="I135" s="34">
        <v>39083</v>
      </c>
      <c r="J135" s="34">
        <v>41182</v>
      </c>
      <c r="K135" s="34" t="s">
        <v>513</v>
      </c>
      <c r="L135" s="33">
        <v>5111877.67</v>
      </c>
      <c r="M135" s="33">
        <v>5111877.67</v>
      </c>
      <c r="N135" s="33">
        <v>4345096.01</v>
      </c>
    </row>
    <row r="136" spans="1:14" ht="81.599999999999994" x14ac:dyDescent="0.3">
      <c r="A136" s="30">
        <v>133</v>
      </c>
      <c r="B136" s="32" t="s">
        <v>791</v>
      </c>
      <c r="C136" s="32" t="s">
        <v>792</v>
      </c>
      <c r="D136" s="32" t="s">
        <v>623</v>
      </c>
      <c r="E136" s="32" t="s">
        <v>260</v>
      </c>
      <c r="F136" s="32" t="s">
        <v>624</v>
      </c>
      <c r="G136" s="32" t="s">
        <v>625</v>
      </c>
      <c r="H136" s="32" t="s">
        <v>626</v>
      </c>
      <c r="I136" s="34">
        <v>39083</v>
      </c>
      <c r="J136" s="34">
        <v>41029</v>
      </c>
      <c r="K136" s="34" t="s">
        <v>513</v>
      </c>
      <c r="L136" s="33">
        <v>7913286.0999999996</v>
      </c>
      <c r="M136" s="33">
        <v>6551577.29</v>
      </c>
      <c r="N136" s="33">
        <v>5568840.6900000004</v>
      </c>
    </row>
    <row r="137" spans="1:14" ht="91.8" x14ac:dyDescent="0.3">
      <c r="A137" s="30">
        <v>134</v>
      </c>
      <c r="B137" s="32" t="s">
        <v>793</v>
      </c>
      <c r="C137" s="32" t="s">
        <v>794</v>
      </c>
      <c r="D137" s="32" t="s">
        <v>795</v>
      </c>
      <c r="E137" s="32" t="s">
        <v>260</v>
      </c>
      <c r="F137" s="32" t="s">
        <v>796</v>
      </c>
      <c r="G137" s="32" t="s">
        <v>797</v>
      </c>
      <c r="H137" s="32" t="s">
        <v>798</v>
      </c>
      <c r="I137" s="34">
        <v>39083</v>
      </c>
      <c r="J137" s="34">
        <v>41090</v>
      </c>
      <c r="K137" s="34" t="s">
        <v>712</v>
      </c>
      <c r="L137" s="33">
        <v>947734.54</v>
      </c>
      <c r="M137" s="33">
        <v>947734.54</v>
      </c>
      <c r="N137" s="33">
        <v>805574.35</v>
      </c>
    </row>
    <row r="138" spans="1:14" ht="61.2" x14ac:dyDescent="0.3">
      <c r="A138" s="30">
        <v>135</v>
      </c>
      <c r="B138" s="32" t="s">
        <v>799</v>
      </c>
      <c r="C138" s="32" t="s">
        <v>800</v>
      </c>
      <c r="D138" s="32" t="s">
        <v>801</v>
      </c>
      <c r="E138" s="32" t="s">
        <v>260</v>
      </c>
      <c r="F138" s="32" t="s">
        <v>802</v>
      </c>
      <c r="G138" s="32" t="s">
        <v>803</v>
      </c>
      <c r="H138" s="32" t="s">
        <v>804</v>
      </c>
      <c r="I138" s="34">
        <v>39083</v>
      </c>
      <c r="J138" s="34">
        <v>41394</v>
      </c>
      <c r="K138" s="34" t="s">
        <v>506</v>
      </c>
      <c r="L138" s="33">
        <v>1061423.28</v>
      </c>
      <c r="M138" s="33">
        <v>1049917.28</v>
      </c>
      <c r="N138" s="33">
        <v>892429.68</v>
      </c>
    </row>
    <row r="139" spans="1:14" ht="102" x14ac:dyDescent="0.3">
      <c r="A139" s="30">
        <v>136</v>
      </c>
      <c r="B139" s="32" t="s">
        <v>805</v>
      </c>
      <c r="C139" s="32" t="s">
        <v>806</v>
      </c>
      <c r="D139" s="32" t="s">
        <v>807</v>
      </c>
      <c r="E139" s="32" t="s">
        <v>362</v>
      </c>
      <c r="F139" s="32" t="s">
        <v>363</v>
      </c>
      <c r="G139" s="32" t="s">
        <v>808</v>
      </c>
      <c r="H139" s="32" t="s">
        <v>809</v>
      </c>
      <c r="I139" s="34">
        <v>39083</v>
      </c>
      <c r="J139" s="34">
        <v>41213</v>
      </c>
      <c r="K139" s="34" t="s">
        <v>471</v>
      </c>
      <c r="L139" s="33">
        <v>1968646.46</v>
      </c>
      <c r="M139" s="33">
        <v>1968646.46</v>
      </c>
      <c r="N139" s="33">
        <v>1673349.49</v>
      </c>
    </row>
    <row r="140" spans="1:14" ht="91.8" x14ac:dyDescent="0.3">
      <c r="A140" s="30">
        <v>137</v>
      </c>
      <c r="B140" s="32" t="s">
        <v>810</v>
      </c>
      <c r="C140" s="32" t="s">
        <v>811</v>
      </c>
      <c r="D140" s="32" t="s">
        <v>812</v>
      </c>
      <c r="E140" s="32" t="s">
        <v>260</v>
      </c>
      <c r="F140" s="32" t="s">
        <v>813</v>
      </c>
      <c r="G140" s="32" t="s">
        <v>814</v>
      </c>
      <c r="H140" s="32" t="s">
        <v>815</v>
      </c>
      <c r="I140" s="34">
        <v>39083</v>
      </c>
      <c r="J140" s="34">
        <v>40543</v>
      </c>
      <c r="K140" s="34" t="s">
        <v>506</v>
      </c>
      <c r="L140" s="33">
        <v>3923390</v>
      </c>
      <c r="M140" s="33">
        <v>3923390</v>
      </c>
      <c r="N140" s="33">
        <v>3334881.5</v>
      </c>
    </row>
    <row r="141" spans="1:14" ht="71.400000000000006" x14ac:dyDescent="0.3">
      <c r="A141" s="30">
        <v>138</v>
      </c>
      <c r="B141" s="32" t="s">
        <v>816</v>
      </c>
      <c r="C141" s="32" t="s">
        <v>817</v>
      </c>
      <c r="D141" s="32" t="s">
        <v>818</v>
      </c>
      <c r="E141" s="32" t="s">
        <v>374</v>
      </c>
      <c r="F141" s="32" t="s">
        <v>819</v>
      </c>
      <c r="G141" s="32" t="s">
        <v>820</v>
      </c>
      <c r="H141" s="32" t="s">
        <v>821</v>
      </c>
      <c r="I141" s="34">
        <v>39083</v>
      </c>
      <c r="J141" s="34">
        <v>40574</v>
      </c>
      <c r="K141" s="34" t="s">
        <v>513</v>
      </c>
      <c r="L141" s="33">
        <v>7494832.5499999998</v>
      </c>
      <c r="M141" s="33">
        <v>4544954.54</v>
      </c>
      <c r="N141" s="33">
        <v>3863211.35</v>
      </c>
    </row>
    <row r="142" spans="1:14" ht="102" x14ac:dyDescent="0.3">
      <c r="A142" s="30">
        <v>139</v>
      </c>
      <c r="B142" s="32" t="s">
        <v>822</v>
      </c>
      <c r="C142" s="32" t="s">
        <v>823</v>
      </c>
      <c r="D142" s="32" t="s">
        <v>430</v>
      </c>
      <c r="E142" s="32" t="s">
        <v>253</v>
      </c>
      <c r="F142" s="32" t="s">
        <v>431</v>
      </c>
      <c r="G142" s="32" t="s">
        <v>432</v>
      </c>
      <c r="H142" s="32" t="s">
        <v>824</v>
      </c>
      <c r="I142" s="34">
        <v>39083</v>
      </c>
      <c r="J142" s="34">
        <v>40329</v>
      </c>
      <c r="K142" s="34" t="s">
        <v>478</v>
      </c>
      <c r="L142" s="33">
        <v>6127135.9100000001</v>
      </c>
      <c r="M142" s="33">
        <v>6127135.9100000001</v>
      </c>
      <c r="N142" s="33">
        <v>5208065.5199999996</v>
      </c>
    </row>
    <row r="143" spans="1:14" ht="91.8" x14ac:dyDescent="0.3">
      <c r="A143" s="30">
        <v>140</v>
      </c>
      <c r="B143" s="32" t="s">
        <v>825</v>
      </c>
      <c r="C143" s="32" t="s">
        <v>826</v>
      </c>
      <c r="D143" s="32" t="s">
        <v>827</v>
      </c>
      <c r="E143" s="32" t="s">
        <v>275</v>
      </c>
      <c r="F143" s="32" t="s">
        <v>828</v>
      </c>
      <c r="G143" s="32" t="s">
        <v>829</v>
      </c>
      <c r="H143" s="32" t="s">
        <v>830</v>
      </c>
      <c r="I143" s="34">
        <v>39083</v>
      </c>
      <c r="J143" s="34">
        <v>40633</v>
      </c>
      <c r="K143" s="34" t="s">
        <v>478</v>
      </c>
      <c r="L143" s="33">
        <v>6236794.8799999999</v>
      </c>
      <c r="M143" s="33">
        <v>6236794.8799999999</v>
      </c>
      <c r="N143" s="33">
        <v>5301275.6399999997</v>
      </c>
    </row>
    <row r="144" spans="1:14" ht="91.8" x14ac:dyDescent="0.3">
      <c r="A144" s="30">
        <v>141</v>
      </c>
      <c r="B144" s="32" t="s">
        <v>831</v>
      </c>
      <c r="C144" s="32" t="s">
        <v>832</v>
      </c>
      <c r="D144" s="32" t="s">
        <v>201</v>
      </c>
      <c r="E144" s="32" t="s">
        <v>10</v>
      </c>
      <c r="F144" s="32" t="s">
        <v>833</v>
      </c>
      <c r="G144" s="32" t="s">
        <v>202</v>
      </c>
      <c r="H144" s="32" t="s">
        <v>834</v>
      </c>
      <c r="I144" s="34">
        <v>39083</v>
      </c>
      <c r="J144" s="34">
        <v>40512</v>
      </c>
      <c r="K144" s="34" t="s">
        <v>513</v>
      </c>
      <c r="L144" s="33">
        <v>6555089.0899999999</v>
      </c>
      <c r="M144" s="33">
        <v>6555089.0899999999</v>
      </c>
      <c r="N144" s="33">
        <v>5571825.7199999997</v>
      </c>
    </row>
    <row r="145" spans="1:14" ht="81.599999999999994" x14ac:dyDescent="0.3">
      <c r="A145" s="30">
        <v>142</v>
      </c>
      <c r="B145" s="32" t="s">
        <v>835</v>
      </c>
      <c r="C145" s="32" t="s">
        <v>836</v>
      </c>
      <c r="D145" s="32" t="s">
        <v>837</v>
      </c>
      <c r="E145" s="32" t="s">
        <v>253</v>
      </c>
      <c r="F145" s="32" t="s">
        <v>838</v>
      </c>
      <c r="G145" s="32" t="s">
        <v>839</v>
      </c>
      <c r="H145" s="32" t="s">
        <v>840</v>
      </c>
      <c r="I145" s="34">
        <v>39083</v>
      </c>
      <c r="J145" s="34">
        <v>41820</v>
      </c>
      <c r="K145" s="34" t="s">
        <v>478</v>
      </c>
      <c r="L145" s="33">
        <v>11076434.560000001</v>
      </c>
      <c r="M145" s="33">
        <v>7928631.5599999996</v>
      </c>
      <c r="N145" s="33">
        <v>6739336.8799999999</v>
      </c>
    </row>
    <row r="146" spans="1:14" ht="81.599999999999994" x14ac:dyDescent="0.3">
      <c r="A146" s="30">
        <v>143</v>
      </c>
      <c r="B146" s="32" t="s">
        <v>841</v>
      </c>
      <c r="C146" s="32" t="s">
        <v>842</v>
      </c>
      <c r="D146" s="32" t="s">
        <v>843</v>
      </c>
      <c r="E146" s="32" t="s">
        <v>253</v>
      </c>
      <c r="F146" s="32" t="s">
        <v>844</v>
      </c>
      <c r="G146" s="32" t="s">
        <v>845</v>
      </c>
      <c r="H146" s="32" t="s">
        <v>846</v>
      </c>
      <c r="I146" s="34">
        <v>39083</v>
      </c>
      <c r="J146" s="34">
        <v>41517</v>
      </c>
      <c r="K146" s="34" t="s">
        <v>478</v>
      </c>
      <c r="L146" s="33">
        <v>9805634.6799999997</v>
      </c>
      <c r="M146" s="33">
        <v>9071188.0199999996</v>
      </c>
      <c r="N146" s="33">
        <v>7710509.8099999996</v>
      </c>
    </row>
    <row r="147" spans="1:14" ht="102" x14ac:dyDescent="0.3">
      <c r="A147" s="30">
        <v>144</v>
      </c>
      <c r="B147" s="32" t="s">
        <v>847</v>
      </c>
      <c r="C147" s="32" t="s">
        <v>848</v>
      </c>
      <c r="D147" s="32" t="s">
        <v>849</v>
      </c>
      <c r="E147" s="32" t="s">
        <v>517</v>
      </c>
      <c r="F147" s="32" t="s">
        <v>755</v>
      </c>
      <c r="G147" s="32" t="s">
        <v>850</v>
      </c>
      <c r="H147" s="32" t="s">
        <v>851</v>
      </c>
      <c r="I147" s="34">
        <v>39083</v>
      </c>
      <c r="J147" s="34">
        <v>40527</v>
      </c>
      <c r="K147" s="34" t="s">
        <v>471</v>
      </c>
      <c r="L147" s="33">
        <v>1712550.6</v>
      </c>
      <c r="M147" s="33">
        <v>709515.4</v>
      </c>
      <c r="N147" s="33">
        <v>603088.09</v>
      </c>
    </row>
    <row r="148" spans="1:14" ht="81.599999999999994" x14ac:dyDescent="0.3">
      <c r="A148" s="30">
        <v>145</v>
      </c>
      <c r="B148" s="32" t="s">
        <v>852</v>
      </c>
      <c r="C148" s="32" t="s">
        <v>853</v>
      </c>
      <c r="D148" s="32" t="s">
        <v>854</v>
      </c>
      <c r="E148" s="32" t="s">
        <v>10</v>
      </c>
      <c r="F148" s="32" t="s">
        <v>855</v>
      </c>
      <c r="G148" s="32" t="s">
        <v>856</v>
      </c>
      <c r="H148" s="32" t="s">
        <v>857</v>
      </c>
      <c r="I148" s="34">
        <v>39083</v>
      </c>
      <c r="J148" s="34">
        <v>40724</v>
      </c>
      <c r="K148" s="34" t="s">
        <v>506</v>
      </c>
      <c r="L148" s="33">
        <v>1464622.1</v>
      </c>
      <c r="M148" s="33">
        <v>1464622.1</v>
      </c>
      <c r="N148" s="33">
        <v>1244928.78</v>
      </c>
    </row>
    <row r="149" spans="1:14" ht="71.400000000000006" x14ac:dyDescent="0.3">
      <c r="A149" s="30">
        <v>146</v>
      </c>
      <c r="B149" s="32" t="s">
        <v>858</v>
      </c>
      <c r="C149" s="32" t="s">
        <v>859</v>
      </c>
      <c r="D149" s="32" t="s">
        <v>860</v>
      </c>
      <c r="E149" s="32" t="s">
        <v>260</v>
      </c>
      <c r="F149" s="32" t="s">
        <v>861</v>
      </c>
      <c r="G149" s="32" t="s">
        <v>862</v>
      </c>
      <c r="H149" s="32" t="s">
        <v>863</v>
      </c>
      <c r="I149" s="34">
        <v>39083</v>
      </c>
      <c r="J149" s="34">
        <v>42338</v>
      </c>
      <c r="K149" s="34" t="s">
        <v>506</v>
      </c>
      <c r="L149" s="33">
        <v>1748620</v>
      </c>
      <c r="M149" s="33">
        <v>1317325</v>
      </c>
      <c r="N149" s="33">
        <v>1119726.25</v>
      </c>
    </row>
    <row r="150" spans="1:14" ht="102" x14ac:dyDescent="0.3">
      <c r="A150" s="30">
        <v>147</v>
      </c>
      <c r="B150" s="32" t="s">
        <v>864</v>
      </c>
      <c r="C150" s="32" t="s">
        <v>865</v>
      </c>
      <c r="D150" s="32" t="s">
        <v>866</v>
      </c>
      <c r="E150" s="32" t="s">
        <v>338</v>
      </c>
      <c r="F150" s="32" t="s">
        <v>867</v>
      </c>
      <c r="G150" s="32" t="s">
        <v>868</v>
      </c>
      <c r="H150" s="32" t="s">
        <v>869</v>
      </c>
      <c r="I150" s="34">
        <v>39083</v>
      </c>
      <c r="J150" s="34">
        <v>41243</v>
      </c>
      <c r="K150" s="34" t="s">
        <v>478</v>
      </c>
      <c r="L150" s="33">
        <v>3973940.26</v>
      </c>
      <c r="M150" s="33">
        <v>3940838.06</v>
      </c>
      <c r="N150" s="33">
        <v>3349712.35</v>
      </c>
    </row>
    <row r="151" spans="1:14" ht="163.19999999999999" x14ac:dyDescent="0.3">
      <c r="A151" s="30">
        <v>148</v>
      </c>
      <c r="B151" s="32" t="s">
        <v>870</v>
      </c>
      <c r="C151" s="32" t="s">
        <v>871</v>
      </c>
      <c r="D151" s="32" t="s">
        <v>872</v>
      </c>
      <c r="E151" s="32" t="s">
        <v>326</v>
      </c>
      <c r="F151" s="32" t="s">
        <v>873</v>
      </c>
      <c r="G151" s="32" t="s">
        <v>874</v>
      </c>
      <c r="H151" s="32" t="s">
        <v>875</v>
      </c>
      <c r="I151" s="34">
        <v>39083</v>
      </c>
      <c r="J151" s="34">
        <v>40877</v>
      </c>
      <c r="K151" s="34" t="s">
        <v>478</v>
      </c>
      <c r="L151" s="33">
        <v>3597000</v>
      </c>
      <c r="M151" s="33">
        <v>3057450</v>
      </c>
      <c r="N151" s="33">
        <v>2598832.5</v>
      </c>
    </row>
    <row r="152" spans="1:14" ht="112.2" x14ac:dyDescent="0.3">
      <c r="A152" s="30">
        <v>149</v>
      </c>
      <c r="B152" s="32" t="s">
        <v>876</v>
      </c>
      <c r="C152" s="32" t="s">
        <v>877</v>
      </c>
      <c r="D152" s="32" t="s">
        <v>547</v>
      </c>
      <c r="E152" s="32" t="s">
        <v>362</v>
      </c>
      <c r="F152" s="32" t="s">
        <v>548</v>
      </c>
      <c r="G152" s="32" t="s">
        <v>549</v>
      </c>
      <c r="H152" s="32" t="s">
        <v>550</v>
      </c>
      <c r="I152" s="34">
        <v>39083</v>
      </c>
      <c r="J152" s="34">
        <v>40724</v>
      </c>
      <c r="K152" s="34" t="s">
        <v>513</v>
      </c>
      <c r="L152" s="33">
        <v>7493073.6600000001</v>
      </c>
      <c r="M152" s="33">
        <v>6811615.3200000003</v>
      </c>
      <c r="N152" s="33">
        <v>5789873.0199999996</v>
      </c>
    </row>
    <row r="153" spans="1:14" ht="81.599999999999994" x14ac:dyDescent="0.3">
      <c r="A153" s="30">
        <v>150</v>
      </c>
      <c r="B153" s="32" t="s">
        <v>878</v>
      </c>
      <c r="C153" s="32" t="s">
        <v>879</v>
      </c>
      <c r="D153" s="32" t="s">
        <v>880</v>
      </c>
      <c r="E153" s="32" t="s">
        <v>374</v>
      </c>
      <c r="F153" s="32" t="s">
        <v>881</v>
      </c>
      <c r="G153" s="32" t="s">
        <v>882</v>
      </c>
      <c r="H153" s="32" t="s">
        <v>883</v>
      </c>
      <c r="I153" s="34">
        <v>39083</v>
      </c>
      <c r="J153" s="34">
        <v>42004</v>
      </c>
      <c r="K153" s="34" t="s">
        <v>478</v>
      </c>
      <c r="L153" s="33">
        <v>17980548.77</v>
      </c>
      <c r="M153" s="33">
        <v>15503056.390000001</v>
      </c>
      <c r="N153" s="33">
        <v>13177597.93</v>
      </c>
    </row>
    <row r="154" spans="1:14" ht="102" x14ac:dyDescent="0.3">
      <c r="A154" s="30">
        <v>151</v>
      </c>
      <c r="B154" s="32" t="s">
        <v>884</v>
      </c>
      <c r="C154" s="32" t="s">
        <v>885</v>
      </c>
      <c r="D154" s="32" t="s">
        <v>886</v>
      </c>
      <c r="E154" s="32" t="s">
        <v>208</v>
      </c>
      <c r="F154" s="32" t="s">
        <v>887</v>
      </c>
      <c r="G154" s="32" t="s">
        <v>888</v>
      </c>
      <c r="H154" s="32" t="s">
        <v>889</v>
      </c>
      <c r="I154" s="34">
        <v>39083</v>
      </c>
      <c r="J154" s="34">
        <v>41486</v>
      </c>
      <c r="K154" s="34" t="s">
        <v>506</v>
      </c>
      <c r="L154" s="33">
        <v>1330683.96</v>
      </c>
      <c r="M154" s="33">
        <v>1313563.0900000001</v>
      </c>
      <c r="N154" s="33">
        <v>1116528.6200000001</v>
      </c>
    </row>
    <row r="155" spans="1:14" ht="81.599999999999994" x14ac:dyDescent="0.3">
      <c r="A155" s="30">
        <v>152</v>
      </c>
      <c r="B155" s="32" t="s">
        <v>890</v>
      </c>
      <c r="C155" s="32" t="s">
        <v>891</v>
      </c>
      <c r="D155" s="32" t="s">
        <v>892</v>
      </c>
      <c r="E155" s="32" t="s">
        <v>374</v>
      </c>
      <c r="F155" s="32" t="s">
        <v>375</v>
      </c>
      <c r="G155" s="32" t="s">
        <v>376</v>
      </c>
      <c r="H155" s="32" t="s">
        <v>893</v>
      </c>
      <c r="I155" s="34">
        <v>39083</v>
      </c>
      <c r="J155" s="34">
        <v>40877</v>
      </c>
      <c r="K155" s="34" t="s">
        <v>506</v>
      </c>
      <c r="L155" s="33">
        <v>3926620.44</v>
      </c>
      <c r="M155" s="33">
        <v>3926620.44</v>
      </c>
      <c r="N155" s="33">
        <v>3337627.37</v>
      </c>
    </row>
    <row r="156" spans="1:14" ht="81.599999999999994" x14ac:dyDescent="0.3">
      <c r="A156" s="30">
        <v>153</v>
      </c>
      <c r="B156" s="32" t="s">
        <v>894</v>
      </c>
      <c r="C156" s="32" t="s">
        <v>895</v>
      </c>
      <c r="D156" s="32" t="s">
        <v>896</v>
      </c>
      <c r="E156" s="32" t="s">
        <v>338</v>
      </c>
      <c r="F156" s="32" t="s">
        <v>897</v>
      </c>
      <c r="G156" s="32" t="s">
        <v>898</v>
      </c>
      <c r="H156" s="32" t="s">
        <v>899</v>
      </c>
      <c r="I156" s="34">
        <v>39083</v>
      </c>
      <c r="J156" s="34">
        <v>41578</v>
      </c>
      <c r="K156" s="34" t="s">
        <v>506</v>
      </c>
      <c r="L156" s="33">
        <v>5491359.9000000004</v>
      </c>
      <c r="M156" s="33">
        <v>5486859.9000000004</v>
      </c>
      <c r="N156" s="33">
        <v>4663830.91</v>
      </c>
    </row>
    <row r="157" spans="1:14" ht="91.8" x14ac:dyDescent="0.3">
      <c r="A157" s="30">
        <v>154</v>
      </c>
      <c r="B157" s="32" t="s">
        <v>900</v>
      </c>
      <c r="C157" s="32" t="s">
        <v>901</v>
      </c>
      <c r="D157" s="32" t="s">
        <v>629</v>
      </c>
      <c r="E157" s="32" t="s">
        <v>228</v>
      </c>
      <c r="F157" s="32" t="s">
        <v>630</v>
      </c>
      <c r="G157" s="32" t="s">
        <v>631</v>
      </c>
      <c r="H157" s="32" t="s">
        <v>632</v>
      </c>
      <c r="I157" s="34">
        <v>39083</v>
      </c>
      <c r="J157" s="34">
        <v>40847</v>
      </c>
      <c r="K157" s="34" t="s">
        <v>478</v>
      </c>
      <c r="L157" s="33">
        <v>2977093.82</v>
      </c>
      <c r="M157" s="33">
        <v>2977093.82</v>
      </c>
      <c r="N157" s="33">
        <v>2530529.7400000002</v>
      </c>
    </row>
    <row r="158" spans="1:14" ht="91.8" x14ac:dyDescent="0.3">
      <c r="A158" s="30">
        <v>155</v>
      </c>
      <c r="B158" s="32" t="s">
        <v>902</v>
      </c>
      <c r="C158" s="32" t="s">
        <v>903</v>
      </c>
      <c r="D158" s="32" t="s">
        <v>904</v>
      </c>
      <c r="E158" s="32" t="s">
        <v>228</v>
      </c>
      <c r="F158" s="32" t="s">
        <v>905</v>
      </c>
      <c r="G158" s="32" t="s">
        <v>906</v>
      </c>
      <c r="H158" s="32" t="s">
        <v>907</v>
      </c>
      <c r="I158" s="34">
        <v>39083</v>
      </c>
      <c r="J158" s="34">
        <v>40877</v>
      </c>
      <c r="K158" s="34" t="s">
        <v>478</v>
      </c>
      <c r="L158" s="33">
        <v>6116833.9900000002</v>
      </c>
      <c r="M158" s="33">
        <v>6103624.0199999996</v>
      </c>
      <c r="N158" s="33">
        <v>5188080.41</v>
      </c>
    </row>
    <row r="159" spans="1:14" ht="81.599999999999994" x14ac:dyDescent="0.3">
      <c r="A159" s="30">
        <v>156</v>
      </c>
      <c r="B159" s="32" t="s">
        <v>908</v>
      </c>
      <c r="C159" s="32" t="s">
        <v>909</v>
      </c>
      <c r="D159" s="32" t="s">
        <v>910</v>
      </c>
      <c r="E159" s="32" t="s">
        <v>260</v>
      </c>
      <c r="F159" s="32" t="s">
        <v>581</v>
      </c>
      <c r="G159" s="32" t="s">
        <v>582</v>
      </c>
      <c r="H159" s="32" t="s">
        <v>583</v>
      </c>
      <c r="I159" s="34">
        <v>39083</v>
      </c>
      <c r="J159" s="34">
        <v>40328</v>
      </c>
      <c r="K159" s="34" t="s">
        <v>478</v>
      </c>
      <c r="L159" s="33">
        <v>7278792.5599999996</v>
      </c>
      <c r="M159" s="33">
        <v>6553510.8099999996</v>
      </c>
      <c r="N159" s="33">
        <v>5570484.1799999997</v>
      </c>
    </row>
    <row r="160" spans="1:14" ht="142.80000000000001" x14ac:dyDescent="0.3">
      <c r="A160" s="30">
        <v>157</v>
      </c>
      <c r="B160" s="32" t="s">
        <v>911</v>
      </c>
      <c r="C160" s="32" t="s">
        <v>912</v>
      </c>
      <c r="D160" s="32" t="s">
        <v>913</v>
      </c>
      <c r="E160" s="32" t="s">
        <v>517</v>
      </c>
      <c r="F160" s="32" t="s">
        <v>914</v>
      </c>
      <c r="G160" s="32" t="s">
        <v>915</v>
      </c>
      <c r="H160" s="32" t="s">
        <v>916</v>
      </c>
      <c r="I160" s="34">
        <v>39083</v>
      </c>
      <c r="J160" s="34">
        <v>40755</v>
      </c>
      <c r="K160" s="34" t="s">
        <v>513</v>
      </c>
      <c r="L160" s="33">
        <v>7037530</v>
      </c>
      <c r="M160" s="33">
        <v>5597480</v>
      </c>
      <c r="N160" s="33">
        <v>4757850</v>
      </c>
    </row>
    <row r="161" spans="1:14" ht="71.400000000000006" x14ac:dyDescent="0.3">
      <c r="A161" s="30">
        <v>158</v>
      </c>
      <c r="B161" s="32" t="s">
        <v>917</v>
      </c>
      <c r="C161" s="32" t="s">
        <v>918</v>
      </c>
      <c r="D161" s="32" t="s">
        <v>252</v>
      </c>
      <c r="E161" s="32" t="s">
        <v>253</v>
      </c>
      <c r="F161" s="32" t="s">
        <v>254</v>
      </c>
      <c r="G161" s="32" t="s">
        <v>255</v>
      </c>
      <c r="H161" s="32" t="s">
        <v>919</v>
      </c>
      <c r="I161" s="34">
        <v>39083</v>
      </c>
      <c r="J161" s="34">
        <v>40451</v>
      </c>
      <c r="K161" s="34" t="s">
        <v>513</v>
      </c>
      <c r="L161" s="33">
        <v>5461994.4900000002</v>
      </c>
      <c r="M161" s="33">
        <v>5326269</v>
      </c>
      <c r="N161" s="33">
        <v>4527328.6500000004</v>
      </c>
    </row>
    <row r="162" spans="1:14" ht="91.8" x14ac:dyDescent="0.3">
      <c r="A162" s="30">
        <v>159</v>
      </c>
      <c r="B162" s="32" t="s">
        <v>920</v>
      </c>
      <c r="C162" s="32" t="s">
        <v>921</v>
      </c>
      <c r="D162" s="32" t="s">
        <v>922</v>
      </c>
      <c r="E162" s="32" t="s">
        <v>228</v>
      </c>
      <c r="F162" s="32" t="s">
        <v>460</v>
      </c>
      <c r="G162" s="32" t="s">
        <v>923</v>
      </c>
      <c r="H162" s="32" t="s">
        <v>924</v>
      </c>
      <c r="I162" s="34">
        <v>39083</v>
      </c>
      <c r="J162" s="34">
        <v>40847</v>
      </c>
      <c r="K162" s="34" t="s">
        <v>478</v>
      </c>
      <c r="L162" s="33">
        <v>7558649.0899999999</v>
      </c>
      <c r="M162" s="33">
        <v>7244053.0899999999</v>
      </c>
      <c r="N162" s="33">
        <v>6157445.1200000001</v>
      </c>
    </row>
    <row r="163" spans="1:14" ht="102" x14ac:dyDescent="0.3">
      <c r="A163" s="30">
        <v>160</v>
      </c>
      <c r="B163" s="32" t="s">
        <v>925</v>
      </c>
      <c r="C163" s="32" t="s">
        <v>926</v>
      </c>
      <c r="D163" s="32" t="s">
        <v>927</v>
      </c>
      <c r="E163" s="32" t="s">
        <v>260</v>
      </c>
      <c r="F163" s="32" t="s">
        <v>304</v>
      </c>
      <c r="G163" s="32" t="s">
        <v>305</v>
      </c>
      <c r="H163" s="32" t="s">
        <v>928</v>
      </c>
      <c r="I163" s="34">
        <v>39083</v>
      </c>
      <c r="J163" s="34">
        <v>41243</v>
      </c>
      <c r="K163" s="34" t="s">
        <v>513</v>
      </c>
      <c r="L163" s="33">
        <v>4989818.8499999996</v>
      </c>
      <c r="M163" s="33">
        <v>4542577.41</v>
      </c>
      <c r="N163" s="33">
        <v>3861190.79</v>
      </c>
    </row>
    <row r="164" spans="1:14" ht="91.8" x14ac:dyDescent="0.3">
      <c r="A164" s="30">
        <v>161</v>
      </c>
      <c r="B164" s="32" t="s">
        <v>929</v>
      </c>
      <c r="C164" s="32" t="s">
        <v>930</v>
      </c>
      <c r="D164" s="32" t="s">
        <v>207</v>
      </c>
      <c r="E164" s="32" t="s">
        <v>208</v>
      </c>
      <c r="F164" s="32" t="s">
        <v>209</v>
      </c>
      <c r="G164" s="32" t="s">
        <v>210</v>
      </c>
      <c r="H164" s="32" t="s">
        <v>931</v>
      </c>
      <c r="I164" s="34">
        <v>39083</v>
      </c>
      <c r="J164" s="34">
        <v>40512</v>
      </c>
      <c r="K164" s="34" t="s">
        <v>506</v>
      </c>
      <c r="L164" s="33">
        <v>2940883.88</v>
      </c>
      <c r="M164" s="33">
        <v>2940883.88</v>
      </c>
      <c r="N164" s="33">
        <v>2499751.2999999998</v>
      </c>
    </row>
    <row r="165" spans="1:14" ht="91.8" x14ac:dyDescent="0.3">
      <c r="A165" s="30">
        <v>162</v>
      </c>
      <c r="B165" s="32" t="s">
        <v>932</v>
      </c>
      <c r="C165" s="32" t="s">
        <v>933</v>
      </c>
      <c r="D165" s="32" t="s">
        <v>934</v>
      </c>
      <c r="E165" s="32" t="s">
        <v>10</v>
      </c>
      <c r="F165" s="32" t="s">
        <v>935</v>
      </c>
      <c r="G165" s="32" t="s">
        <v>936</v>
      </c>
      <c r="H165" s="32" t="s">
        <v>937</v>
      </c>
      <c r="I165" s="34">
        <v>39083</v>
      </c>
      <c r="J165" s="34">
        <v>40574</v>
      </c>
      <c r="K165" s="34" t="s">
        <v>712</v>
      </c>
      <c r="L165" s="33">
        <v>1327198.03</v>
      </c>
      <c r="M165" s="33">
        <v>1327198.03</v>
      </c>
      <c r="N165" s="33">
        <v>1128118.32</v>
      </c>
    </row>
    <row r="166" spans="1:14" ht="81.599999999999994" x14ac:dyDescent="0.3">
      <c r="A166" s="30">
        <v>163</v>
      </c>
      <c r="B166" s="32" t="s">
        <v>938</v>
      </c>
      <c r="C166" s="32" t="s">
        <v>939</v>
      </c>
      <c r="D166" s="32" t="s">
        <v>194</v>
      </c>
      <c r="E166" s="32" t="s">
        <v>188</v>
      </c>
      <c r="F166" s="32" t="s">
        <v>195</v>
      </c>
      <c r="G166" s="32" t="s">
        <v>196</v>
      </c>
      <c r="H166" s="32" t="s">
        <v>940</v>
      </c>
      <c r="I166" s="34">
        <v>39083</v>
      </c>
      <c r="J166" s="34">
        <v>40724</v>
      </c>
      <c r="K166" s="34" t="s">
        <v>506</v>
      </c>
      <c r="L166" s="33">
        <v>8142298.5</v>
      </c>
      <c r="M166" s="33">
        <v>8142298.5</v>
      </c>
      <c r="N166" s="33">
        <v>6920953.7199999997</v>
      </c>
    </row>
    <row r="167" spans="1:14" ht="91.8" x14ac:dyDescent="0.3">
      <c r="A167" s="30">
        <v>164</v>
      </c>
      <c r="B167" s="32" t="s">
        <v>941</v>
      </c>
      <c r="C167" s="32" t="s">
        <v>942</v>
      </c>
      <c r="D167" s="32" t="s">
        <v>943</v>
      </c>
      <c r="E167" s="32" t="s">
        <v>10</v>
      </c>
      <c r="F167" s="32" t="s">
        <v>944</v>
      </c>
      <c r="G167" s="32" t="s">
        <v>945</v>
      </c>
      <c r="H167" s="32" t="s">
        <v>946</v>
      </c>
      <c r="I167" s="34">
        <v>39083</v>
      </c>
      <c r="J167" s="34">
        <v>40451</v>
      </c>
      <c r="K167" s="34" t="s">
        <v>513</v>
      </c>
      <c r="L167" s="33">
        <v>1721239.86</v>
      </c>
      <c r="M167" s="33">
        <v>1721239.86</v>
      </c>
      <c r="N167" s="33">
        <v>1463050</v>
      </c>
    </row>
    <row r="168" spans="1:14" ht="61.2" x14ac:dyDescent="0.3">
      <c r="A168" s="30">
        <v>165</v>
      </c>
      <c r="B168" s="32" t="s">
        <v>947</v>
      </c>
      <c r="C168" s="32" t="s">
        <v>948</v>
      </c>
      <c r="D168" s="32" t="s">
        <v>949</v>
      </c>
      <c r="E168" s="32" t="s">
        <v>253</v>
      </c>
      <c r="F168" s="32" t="s">
        <v>603</v>
      </c>
      <c r="G168" s="32" t="s">
        <v>950</v>
      </c>
      <c r="H168" s="32" t="s">
        <v>951</v>
      </c>
      <c r="I168" s="34">
        <v>39083</v>
      </c>
      <c r="J168" s="34">
        <v>41547</v>
      </c>
      <c r="K168" s="34" t="s">
        <v>506</v>
      </c>
      <c r="L168" s="33">
        <v>3258844.99</v>
      </c>
      <c r="M168" s="33">
        <v>2809440</v>
      </c>
      <c r="N168" s="33">
        <v>2388024</v>
      </c>
    </row>
    <row r="169" spans="1:14" ht="91.8" x14ac:dyDescent="0.3">
      <c r="A169" s="30">
        <v>166</v>
      </c>
      <c r="B169" s="32" t="s">
        <v>952</v>
      </c>
      <c r="C169" s="32" t="s">
        <v>953</v>
      </c>
      <c r="D169" s="32" t="s">
        <v>954</v>
      </c>
      <c r="E169" s="32" t="s">
        <v>356</v>
      </c>
      <c r="F169" s="32" t="s">
        <v>701</v>
      </c>
      <c r="G169" s="32" t="s">
        <v>955</v>
      </c>
      <c r="H169" s="32" t="s">
        <v>956</v>
      </c>
      <c r="I169" s="34">
        <v>39083</v>
      </c>
      <c r="J169" s="34">
        <v>41547</v>
      </c>
      <c r="K169" s="34" t="s">
        <v>478</v>
      </c>
      <c r="L169" s="33">
        <v>6667312.5999999996</v>
      </c>
      <c r="M169" s="33">
        <v>6500289.6100000003</v>
      </c>
      <c r="N169" s="33">
        <v>5525246.1600000001</v>
      </c>
    </row>
    <row r="170" spans="1:14" ht="71.400000000000006" x14ac:dyDescent="0.3">
      <c r="A170" s="30">
        <v>167</v>
      </c>
      <c r="B170" s="32" t="s">
        <v>957</v>
      </c>
      <c r="C170" s="32" t="s">
        <v>958</v>
      </c>
      <c r="D170" s="32" t="s">
        <v>557</v>
      </c>
      <c r="E170" s="32" t="s">
        <v>326</v>
      </c>
      <c r="F170" s="32" t="s">
        <v>558</v>
      </c>
      <c r="G170" s="32" t="s">
        <v>328</v>
      </c>
      <c r="H170" s="32" t="s">
        <v>559</v>
      </c>
      <c r="I170" s="34">
        <v>39083</v>
      </c>
      <c r="J170" s="34">
        <v>40633</v>
      </c>
      <c r="K170" s="34" t="s">
        <v>506</v>
      </c>
      <c r="L170" s="33">
        <v>2410184.2400000002</v>
      </c>
      <c r="M170" s="33">
        <v>2391184.2400000002</v>
      </c>
      <c r="N170" s="33">
        <v>2032506.6</v>
      </c>
    </row>
    <row r="171" spans="1:14" ht="71.400000000000006" x14ac:dyDescent="0.3">
      <c r="A171" s="30">
        <v>168</v>
      </c>
      <c r="B171" s="32" t="s">
        <v>959</v>
      </c>
      <c r="C171" s="32" t="s">
        <v>960</v>
      </c>
      <c r="D171" s="32" t="s">
        <v>961</v>
      </c>
      <c r="E171" s="32" t="s">
        <v>253</v>
      </c>
      <c r="F171" s="32" t="s">
        <v>962</v>
      </c>
      <c r="G171" s="32" t="s">
        <v>963</v>
      </c>
      <c r="H171" s="32" t="s">
        <v>964</v>
      </c>
      <c r="I171" s="34">
        <v>39083</v>
      </c>
      <c r="J171" s="34">
        <v>41152</v>
      </c>
      <c r="K171" s="34" t="s">
        <v>478</v>
      </c>
      <c r="L171" s="33">
        <v>21724864.899999999</v>
      </c>
      <c r="M171" s="33">
        <v>8153322.6200000001</v>
      </c>
      <c r="N171" s="33">
        <v>6930324.2199999997</v>
      </c>
    </row>
    <row r="172" spans="1:14" ht="91.8" x14ac:dyDescent="0.3">
      <c r="A172" s="30">
        <v>169</v>
      </c>
      <c r="B172" s="32" t="s">
        <v>965</v>
      </c>
      <c r="C172" s="32" t="s">
        <v>966</v>
      </c>
      <c r="D172" s="32" t="s">
        <v>967</v>
      </c>
      <c r="E172" s="32" t="s">
        <v>188</v>
      </c>
      <c r="F172" s="32" t="s">
        <v>968</v>
      </c>
      <c r="G172" s="32" t="s">
        <v>969</v>
      </c>
      <c r="H172" s="32" t="s">
        <v>970</v>
      </c>
      <c r="I172" s="34">
        <v>39083</v>
      </c>
      <c r="J172" s="34">
        <v>40512</v>
      </c>
      <c r="K172" s="34" t="s">
        <v>506</v>
      </c>
      <c r="L172" s="33">
        <v>5486619.9900000002</v>
      </c>
      <c r="M172" s="33">
        <v>5486619.9900000002</v>
      </c>
      <c r="N172" s="33">
        <v>4663626.99</v>
      </c>
    </row>
    <row r="173" spans="1:14" ht="71.400000000000006" x14ac:dyDescent="0.3">
      <c r="A173" s="30">
        <v>170</v>
      </c>
      <c r="B173" s="32" t="s">
        <v>971</v>
      </c>
      <c r="C173" s="32" t="s">
        <v>972</v>
      </c>
      <c r="D173" s="32" t="s">
        <v>973</v>
      </c>
      <c r="E173" s="32" t="s">
        <v>260</v>
      </c>
      <c r="F173" s="32" t="s">
        <v>261</v>
      </c>
      <c r="G173" s="32" t="s">
        <v>262</v>
      </c>
      <c r="H173" s="32" t="s">
        <v>974</v>
      </c>
      <c r="I173" s="34">
        <v>39083</v>
      </c>
      <c r="J173" s="34">
        <v>40574</v>
      </c>
      <c r="K173" s="34" t="s">
        <v>478</v>
      </c>
      <c r="L173" s="33">
        <v>3932715.17</v>
      </c>
      <c r="M173" s="33">
        <v>3838000.47</v>
      </c>
      <c r="N173" s="33">
        <v>3262300.39</v>
      </c>
    </row>
    <row r="174" spans="1:14" ht="112.2" x14ac:dyDescent="0.3">
      <c r="A174" s="30">
        <v>171</v>
      </c>
      <c r="B174" s="32" t="s">
        <v>975</v>
      </c>
      <c r="C174" s="32" t="s">
        <v>976</v>
      </c>
      <c r="D174" s="32" t="s">
        <v>977</v>
      </c>
      <c r="E174" s="32" t="s">
        <v>326</v>
      </c>
      <c r="F174" s="32" t="s">
        <v>978</v>
      </c>
      <c r="G174" s="32" t="s">
        <v>979</v>
      </c>
      <c r="H174" s="32" t="s">
        <v>980</v>
      </c>
      <c r="I174" s="34">
        <v>39083</v>
      </c>
      <c r="J174" s="34">
        <v>40724</v>
      </c>
      <c r="K174" s="34" t="s">
        <v>506</v>
      </c>
      <c r="L174" s="33">
        <v>612395.64</v>
      </c>
      <c r="M174" s="33">
        <v>612395.64</v>
      </c>
      <c r="N174" s="33">
        <v>520536.29</v>
      </c>
    </row>
    <row r="175" spans="1:14" ht="71.400000000000006" x14ac:dyDescent="0.3">
      <c r="A175" s="30">
        <v>172</v>
      </c>
      <c r="B175" s="32" t="s">
        <v>981</v>
      </c>
      <c r="C175" s="32" t="s">
        <v>982</v>
      </c>
      <c r="D175" s="32" t="s">
        <v>983</v>
      </c>
      <c r="E175" s="32" t="s">
        <v>10</v>
      </c>
      <c r="F175" s="32" t="s">
        <v>984</v>
      </c>
      <c r="G175" s="32" t="s">
        <v>985</v>
      </c>
      <c r="H175" s="32" t="s">
        <v>986</v>
      </c>
      <c r="I175" s="34">
        <v>39083</v>
      </c>
      <c r="J175" s="34">
        <v>40451</v>
      </c>
      <c r="K175" s="34" t="s">
        <v>506</v>
      </c>
      <c r="L175" s="33">
        <v>1418070</v>
      </c>
      <c r="M175" s="33">
        <v>1418070</v>
      </c>
      <c r="N175" s="33">
        <v>1205359.5</v>
      </c>
    </row>
    <row r="176" spans="1:14" ht="102" x14ac:dyDescent="0.3">
      <c r="A176" s="30">
        <v>173</v>
      </c>
      <c r="B176" s="32" t="s">
        <v>987</v>
      </c>
      <c r="C176" s="32" t="s">
        <v>988</v>
      </c>
      <c r="D176" s="32" t="s">
        <v>989</v>
      </c>
      <c r="E176" s="32" t="s">
        <v>215</v>
      </c>
      <c r="F176" s="32" t="s">
        <v>990</v>
      </c>
      <c r="G176" s="32" t="s">
        <v>991</v>
      </c>
      <c r="H176" s="32" t="s">
        <v>992</v>
      </c>
      <c r="I176" s="34">
        <v>39083</v>
      </c>
      <c r="J176" s="34">
        <v>40908</v>
      </c>
      <c r="K176" s="34" t="s">
        <v>478</v>
      </c>
      <c r="L176" s="33">
        <v>2219188.4500000002</v>
      </c>
      <c r="M176" s="33">
        <v>2175508.09</v>
      </c>
      <c r="N176" s="33">
        <v>1849181.87</v>
      </c>
    </row>
    <row r="177" spans="1:14" ht="71.400000000000006" x14ac:dyDescent="0.3">
      <c r="A177" s="30">
        <v>174</v>
      </c>
      <c r="B177" s="32" t="s">
        <v>993</v>
      </c>
      <c r="C177" s="32" t="s">
        <v>994</v>
      </c>
      <c r="D177" s="32" t="s">
        <v>995</v>
      </c>
      <c r="E177" s="32" t="s">
        <v>188</v>
      </c>
      <c r="F177" s="32" t="s">
        <v>968</v>
      </c>
      <c r="G177" s="32" t="s">
        <v>969</v>
      </c>
      <c r="H177" s="32" t="s">
        <v>970</v>
      </c>
      <c r="I177" s="34">
        <v>39083</v>
      </c>
      <c r="J177" s="34">
        <v>40482</v>
      </c>
      <c r="K177" s="34" t="s">
        <v>471</v>
      </c>
      <c r="L177" s="33">
        <v>4656068.51</v>
      </c>
      <c r="M177" s="33">
        <v>4656068.51</v>
      </c>
      <c r="N177" s="33">
        <v>3957658.23</v>
      </c>
    </row>
    <row r="178" spans="1:14" ht="91.8" x14ac:dyDescent="0.3">
      <c r="A178" s="30">
        <v>175</v>
      </c>
      <c r="B178" s="32" t="s">
        <v>996</v>
      </c>
      <c r="C178" s="32" t="s">
        <v>997</v>
      </c>
      <c r="D178" s="32" t="s">
        <v>998</v>
      </c>
      <c r="E178" s="32" t="s">
        <v>228</v>
      </c>
      <c r="F178" s="32" t="s">
        <v>642</v>
      </c>
      <c r="G178" s="32" t="s">
        <v>643</v>
      </c>
      <c r="H178" s="32" t="s">
        <v>644</v>
      </c>
      <c r="I178" s="34">
        <v>39083</v>
      </c>
      <c r="J178" s="34">
        <v>40512</v>
      </c>
      <c r="K178" s="34" t="s">
        <v>506</v>
      </c>
      <c r="L178" s="33">
        <v>997650</v>
      </c>
      <c r="M178" s="33">
        <v>997650</v>
      </c>
      <c r="N178" s="33">
        <v>848002.5</v>
      </c>
    </row>
    <row r="179" spans="1:14" ht="71.400000000000006" x14ac:dyDescent="0.3">
      <c r="A179" s="30">
        <v>176</v>
      </c>
      <c r="B179" s="32" t="s">
        <v>999</v>
      </c>
      <c r="C179" s="32" t="s">
        <v>1000</v>
      </c>
      <c r="D179" s="32" t="s">
        <v>1001</v>
      </c>
      <c r="E179" s="32" t="s">
        <v>362</v>
      </c>
      <c r="F179" s="32" t="s">
        <v>1002</v>
      </c>
      <c r="G179" s="32" t="s">
        <v>1003</v>
      </c>
      <c r="H179" s="32" t="s">
        <v>1004</v>
      </c>
      <c r="I179" s="34">
        <v>39083</v>
      </c>
      <c r="J179" s="34">
        <v>40877</v>
      </c>
      <c r="K179" s="34" t="s">
        <v>513</v>
      </c>
      <c r="L179" s="33">
        <v>21967984</v>
      </c>
      <c r="M179" s="33">
        <v>18006544.300000001</v>
      </c>
      <c r="N179" s="33">
        <v>15305562.65</v>
      </c>
    </row>
    <row r="180" spans="1:14" ht="71.400000000000006" x14ac:dyDescent="0.3">
      <c r="A180" s="30">
        <v>177</v>
      </c>
      <c r="B180" s="32" t="s">
        <v>1005</v>
      </c>
      <c r="C180" s="32" t="s">
        <v>1006</v>
      </c>
      <c r="D180" s="32" t="s">
        <v>1007</v>
      </c>
      <c r="E180" s="32" t="s">
        <v>356</v>
      </c>
      <c r="F180" s="32" t="s">
        <v>701</v>
      </c>
      <c r="G180" s="32" t="s">
        <v>1008</v>
      </c>
      <c r="H180" s="32" t="s">
        <v>1009</v>
      </c>
      <c r="I180" s="34">
        <v>39083</v>
      </c>
      <c r="J180" s="34">
        <v>40983</v>
      </c>
      <c r="K180" s="34" t="s">
        <v>506</v>
      </c>
      <c r="L180" s="33">
        <v>4376400</v>
      </c>
      <c r="M180" s="33">
        <v>4376400</v>
      </c>
      <c r="N180" s="33">
        <v>3719940</v>
      </c>
    </row>
    <row r="181" spans="1:14" ht="91.8" x14ac:dyDescent="0.3">
      <c r="A181" s="30">
        <v>178</v>
      </c>
      <c r="B181" s="32" t="s">
        <v>1010</v>
      </c>
      <c r="C181" s="32" t="s">
        <v>1011</v>
      </c>
      <c r="D181" s="32" t="s">
        <v>1012</v>
      </c>
      <c r="E181" s="32" t="s">
        <v>260</v>
      </c>
      <c r="F181" s="32" t="s">
        <v>1013</v>
      </c>
      <c r="G181" s="32" t="s">
        <v>1014</v>
      </c>
      <c r="H181" s="32" t="s">
        <v>1015</v>
      </c>
      <c r="I181" s="34">
        <v>39083</v>
      </c>
      <c r="J181" s="34">
        <v>40633</v>
      </c>
      <c r="K181" s="34" t="s">
        <v>712</v>
      </c>
      <c r="L181" s="33">
        <v>1689876</v>
      </c>
      <c r="M181" s="33">
        <v>1689876</v>
      </c>
      <c r="N181" s="33">
        <v>1436394.6</v>
      </c>
    </row>
    <row r="182" spans="1:14" ht="102" x14ac:dyDescent="0.3">
      <c r="A182" s="30">
        <v>179</v>
      </c>
      <c r="B182" s="32" t="s">
        <v>1016</v>
      </c>
      <c r="C182" s="32" t="s">
        <v>1017</v>
      </c>
      <c r="D182" s="32" t="s">
        <v>1018</v>
      </c>
      <c r="E182" s="32" t="s">
        <v>10</v>
      </c>
      <c r="F182" s="32" t="s">
        <v>315</v>
      </c>
      <c r="G182" s="32" t="s">
        <v>1019</v>
      </c>
      <c r="H182" s="32" t="s">
        <v>1020</v>
      </c>
      <c r="I182" s="34">
        <v>39083</v>
      </c>
      <c r="J182" s="34">
        <v>41364</v>
      </c>
      <c r="K182" s="34" t="s">
        <v>513</v>
      </c>
      <c r="L182" s="33">
        <v>1655841.23</v>
      </c>
      <c r="M182" s="33">
        <v>1655841.23</v>
      </c>
      <c r="N182" s="33">
        <v>1407465.04</v>
      </c>
    </row>
    <row r="183" spans="1:14" ht="91.8" x14ac:dyDescent="0.3">
      <c r="A183" s="30">
        <v>180</v>
      </c>
      <c r="B183" s="32" t="s">
        <v>1021</v>
      </c>
      <c r="C183" s="32" t="s">
        <v>1022</v>
      </c>
      <c r="D183" s="32" t="s">
        <v>1023</v>
      </c>
      <c r="E183" s="32" t="s">
        <v>356</v>
      </c>
      <c r="F183" s="32" t="s">
        <v>443</v>
      </c>
      <c r="G183" s="32" t="s">
        <v>444</v>
      </c>
      <c r="H183" s="32" t="s">
        <v>1024</v>
      </c>
      <c r="I183" s="34">
        <v>39083</v>
      </c>
      <c r="J183" s="34">
        <v>41090</v>
      </c>
      <c r="K183" s="34" t="s">
        <v>513</v>
      </c>
      <c r="L183" s="33">
        <v>4956786.82</v>
      </c>
      <c r="M183" s="33">
        <v>3820812.73</v>
      </c>
      <c r="N183" s="33">
        <v>3247690.82</v>
      </c>
    </row>
    <row r="184" spans="1:14" ht="71.400000000000006" x14ac:dyDescent="0.3">
      <c r="A184" s="30">
        <v>181</v>
      </c>
      <c r="B184" s="32" t="s">
        <v>1025</v>
      </c>
      <c r="C184" s="32" t="s">
        <v>1026</v>
      </c>
      <c r="D184" s="32" t="s">
        <v>1027</v>
      </c>
      <c r="E184" s="32" t="s">
        <v>215</v>
      </c>
      <c r="F184" s="32" t="s">
        <v>288</v>
      </c>
      <c r="G184" s="32" t="s">
        <v>289</v>
      </c>
      <c r="H184" s="32" t="s">
        <v>1028</v>
      </c>
      <c r="I184" s="34">
        <v>39083</v>
      </c>
      <c r="J184" s="34">
        <v>41180</v>
      </c>
      <c r="K184" s="34" t="s">
        <v>513</v>
      </c>
      <c r="L184" s="33">
        <v>8714736.2699999996</v>
      </c>
      <c r="M184" s="33">
        <v>7221728.8200000003</v>
      </c>
      <c r="N184" s="33">
        <v>6138469.4900000002</v>
      </c>
    </row>
    <row r="185" spans="1:14" ht="102" x14ac:dyDescent="0.3">
      <c r="A185" s="30">
        <v>182</v>
      </c>
      <c r="B185" s="32" t="s">
        <v>1029</v>
      </c>
      <c r="C185" s="32" t="s">
        <v>1030</v>
      </c>
      <c r="D185" s="32" t="s">
        <v>1031</v>
      </c>
      <c r="E185" s="32" t="s">
        <v>10</v>
      </c>
      <c r="F185" s="32" t="s">
        <v>1032</v>
      </c>
      <c r="G185" s="32" t="s">
        <v>1033</v>
      </c>
      <c r="H185" s="32" t="s">
        <v>1034</v>
      </c>
      <c r="I185" s="34">
        <v>39083</v>
      </c>
      <c r="J185" s="34">
        <v>41152</v>
      </c>
      <c r="K185" s="34" t="s">
        <v>478</v>
      </c>
      <c r="L185" s="33">
        <v>10314931</v>
      </c>
      <c r="M185" s="33">
        <v>10314931</v>
      </c>
      <c r="N185" s="33">
        <v>8767691.3499999996</v>
      </c>
    </row>
    <row r="186" spans="1:14" ht="102" x14ac:dyDescent="0.3">
      <c r="A186" s="30">
        <v>183</v>
      </c>
      <c r="B186" s="32" t="s">
        <v>1035</v>
      </c>
      <c r="C186" s="32" t="s">
        <v>1036</v>
      </c>
      <c r="D186" s="32" t="s">
        <v>1037</v>
      </c>
      <c r="E186" s="32" t="s">
        <v>260</v>
      </c>
      <c r="F186" s="32" t="s">
        <v>1038</v>
      </c>
      <c r="G186" s="32" t="s">
        <v>1039</v>
      </c>
      <c r="H186" s="32" t="s">
        <v>1040</v>
      </c>
      <c r="I186" s="34">
        <v>39083</v>
      </c>
      <c r="J186" s="34">
        <v>41152</v>
      </c>
      <c r="K186" s="34" t="s">
        <v>1041</v>
      </c>
      <c r="L186" s="33">
        <v>2373401.8199999998</v>
      </c>
      <c r="M186" s="33">
        <v>1999748</v>
      </c>
      <c r="N186" s="33">
        <v>1191233</v>
      </c>
    </row>
    <row r="187" spans="1:14" ht="51" x14ac:dyDescent="0.3">
      <c r="A187" s="30">
        <v>184</v>
      </c>
      <c r="B187" s="32" t="s">
        <v>1042</v>
      </c>
      <c r="C187" s="32" t="s">
        <v>1043</v>
      </c>
      <c r="D187" s="32" t="s">
        <v>527</v>
      </c>
      <c r="E187" s="32" t="s">
        <v>215</v>
      </c>
      <c r="F187" s="32" t="s">
        <v>528</v>
      </c>
      <c r="G187" s="32" t="s">
        <v>529</v>
      </c>
      <c r="H187" s="32" t="s">
        <v>530</v>
      </c>
      <c r="I187" s="34">
        <v>39083</v>
      </c>
      <c r="J187" s="34">
        <v>41973</v>
      </c>
      <c r="K187" s="34" t="s">
        <v>513</v>
      </c>
      <c r="L187" s="33">
        <v>8779885.2400000002</v>
      </c>
      <c r="M187" s="33">
        <v>8406793.9700000007</v>
      </c>
      <c r="N187" s="33">
        <v>7145774.7300000004</v>
      </c>
    </row>
    <row r="188" spans="1:14" ht="81.599999999999994" x14ac:dyDescent="0.3">
      <c r="A188" s="30">
        <v>185</v>
      </c>
      <c r="B188" s="32" t="s">
        <v>1044</v>
      </c>
      <c r="C188" s="32" t="s">
        <v>1045</v>
      </c>
      <c r="D188" s="32" t="s">
        <v>1046</v>
      </c>
      <c r="E188" s="32" t="s">
        <v>208</v>
      </c>
      <c r="F188" s="32" t="s">
        <v>486</v>
      </c>
      <c r="G188" s="32" t="s">
        <v>487</v>
      </c>
      <c r="H188" s="32" t="s">
        <v>488</v>
      </c>
      <c r="I188" s="34">
        <v>39083</v>
      </c>
      <c r="J188" s="34">
        <v>40482</v>
      </c>
      <c r="K188" s="34" t="s">
        <v>506</v>
      </c>
      <c r="L188" s="33">
        <v>2751450</v>
      </c>
      <c r="M188" s="33">
        <v>2751450</v>
      </c>
      <c r="N188" s="33">
        <v>2338732.5</v>
      </c>
    </row>
    <row r="189" spans="1:14" ht="71.400000000000006" x14ac:dyDescent="0.3">
      <c r="A189" s="30">
        <v>186</v>
      </c>
      <c r="B189" s="32" t="s">
        <v>1047</v>
      </c>
      <c r="C189" s="32" t="s">
        <v>1048</v>
      </c>
      <c r="D189" s="32" t="s">
        <v>509</v>
      </c>
      <c r="E189" s="32" t="s">
        <v>338</v>
      </c>
      <c r="F189" s="32" t="s">
        <v>510</v>
      </c>
      <c r="G189" s="32" t="s">
        <v>511</v>
      </c>
      <c r="H189" s="32" t="s">
        <v>512</v>
      </c>
      <c r="I189" s="34">
        <v>39083</v>
      </c>
      <c r="J189" s="34">
        <v>41274</v>
      </c>
      <c r="K189" s="34" t="s">
        <v>478</v>
      </c>
      <c r="L189" s="33">
        <v>42072206.399999999</v>
      </c>
      <c r="M189" s="33">
        <v>31290754.57</v>
      </c>
      <c r="N189" s="33">
        <v>26597141.32</v>
      </c>
    </row>
    <row r="190" spans="1:14" ht="61.2" x14ac:dyDescent="0.3">
      <c r="A190" s="30">
        <v>187</v>
      </c>
      <c r="B190" s="32" t="s">
        <v>1049</v>
      </c>
      <c r="C190" s="32" t="s">
        <v>1050</v>
      </c>
      <c r="D190" s="32" t="s">
        <v>1051</v>
      </c>
      <c r="E190" s="32" t="s">
        <v>228</v>
      </c>
      <c r="F190" s="32" t="s">
        <v>1052</v>
      </c>
      <c r="G190" s="32" t="s">
        <v>1053</v>
      </c>
      <c r="H190" s="32" t="s">
        <v>1054</v>
      </c>
      <c r="I190" s="34">
        <v>39083</v>
      </c>
      <c r="J190" s="34">
        <v>40694</v>
      </c>
      <c r="K190" s="34" t="s">
        <v>506</v>
      </c>
      <c r="L190" s="33">
        <v>4566619.6100000003</v>
      </c>
      <c r="M190" s="33">
        <v>2080280.19</v>
      </c>
      <c r="N190" s="33">
        <v>1768238.16</v>
      </c>
    </row>
    <row r="191" spans="1:14" ht="91.8" x14ac:dyDescent="0.3">
      <c r="A191" s="30">
        <v>188</v>
      </c>
      <c r="B191" s="32" t="s">
        <v>1055</v>
      </c>
      <c r="C191" s="32" t="s">
        <v>1056</v>
      </c>
      <c r="D191" s="32" t="s">
        <v>1057</v>
      </c>
      <c r="E191" s="32" t="s">
        <v>275</v>
      </c>
      <c r="F191" s="32" t="s">
        <v>1058</v>
      </c>
      <c r="G191" s="32" t="s">
        <v>1059</v>
      </c>
      <c r="H191" s="32" t="s">
        <v>1060</v>
      </c>
      <c r="I191" s="34">
        <v>39083</v>
      </c>
      <c r="J191" s="34">
        <v>40421</v>
      </c>
      <c r="K191" s="34" t="s">
        <v>506</v>
      </c>
      <c r="L191" s="33">
        <v>954580.71</v>
      </c>
      <c r="M191" s="33">
        <v>954580.71</v>
      </c>
      <c r="N191" s="33">
        <v>811393.6</v>
      </c>
    </row>
    <row r="192" spans="1:14" ht="91.8" x14ac:dyDescent="0.3">
      <c r="A192" s="30">
        <v>189</v>
      </c>
      <c r="B192" s="32" t="s">
        <v>1061</v>
      </c>
      <c r="C192" s="32" t="s">
        <v>1062</v>
      </c>
      <c r="D192" s="32" t="s">
        <v>1063</v>
      </c>
      <c r="E192" s="32" t="s">
        <v>356</v>
      </c>
      <c r="F192" s="32" t="s">
        <v>357</v>
      </c>
      <c r="G192" s="32" t="s">
        <v>358</v>
      </c>
      <c r="H192" s="32" t="s">
        <v>1064</v>
      </c>
      <c r="I192" s="34">
        <v>39083</v>
      </c>
      <c r="J192" s="34">
        <v>40816</v>
      </c>
      <c r="K192" s="34" t="s">
        <v>478</v>
      </c>
      <c r="L192" s="33">
        <v>2606000</v>
      </c>
      <c r="M192" s="33">
        <v>2606000</v>
      </c>
      <c r="N192" s="33">
        <v>2215100</v>
      </c>
    </row>
    <row r="193" spans="1:14" ht="91.8" x14ac:dyDescent="0.3">
      <c r="A193" s="30">
        <v>190</v>
      </c>
      <c r="B193" s="32" t="s">
        <v>1065</v>
      </c>
      <c r="C193" s="32" t="s">
        <v>1066</v>
      </c>
      <c r="D193" s="32" t="s">
        <v>647</v>
      </c>
      <c r="E193" s="32" t="s">
        <v>188</v>
      </c>
      <c r="F193" s="32" t="s">
        <v>648</v>
      </c>
      <c r="G193" s="32" t="s">
        <v>649</v>
      </c>
      <c r="H193" s="32" t="s">
        <v>650</v>
      </c>
      <c r="I193" s="34">
        <v>40179</v>
      </c>
      <c r="J193" s="34">
        <v>40633</v>
      </c>
      <c r="K193" s="34" t="s">
        <v>513</v>
      </c>
      <c r="L193" s="33">
        <v>4388909.47</v>
      </c>
      <c r="M193" s="33">
        <v>4388909.47</v>
      </c>
      <c r="N193" s="33">
        <v>3730573.04</v>
      </c>
    </row>
    <row r="194" spans="1:14" ht="102" x14ac:dyDescent="0.3">
      <c r="A194" s="30">
        <v>191</v>
      </c>
      <c r="B194" s="32" t="s">
        <v>1067</v>
      </c>
      <c r="C194" s="32" t="s">
        <v>1068</v>
      </c>
      <c r="D194" s="32" t="s">
        <v>1069</v>
      </c>
      <c r="E194" s="32" t="s">
        <v>228</v>
      </c>
      <c r="F194" s="32" t="s">
        <v>455</v>
      </c>
      <c r="G194" s="32" t="s">
        <v>456</v>
      </c>
      <c r="H194" s="32" t="s">
        <v>1070</v>
      </c>
      <c r="I194" s="34">
        <v>39083</v>
      </c>
      <c r="J194" s="34">
        <v>41182</v>
      </c>
      <c r="K194" s="34" t="s">
        <v>712</v>
      </c>
      <c r="L194" s="33">
        <v>1894546.63</v>
      </c>
      <c r="M194" s="33">
        <v>1883566.63</v>
      </c>
      <c r="N194" s="33">
        <v>1601031.62</v>
      </c>
    </row>
    <row r="195" spans="1:14" ht="91.8" x14ac:dyDescent="0.3">
      <c r="A195" s="30">
        <v>192</v>
      </c>
      <c r="B195" s="32" t="s">
        <v>1071</v>
      </c>
      <c r="C195" s="32" t="s">
        <v>1072</v>
      </c>
      <c r="D195" s="32" t="s">
        <v>1073</v>
      </c>
      <c r="E195" s="32" t="s">
        <v>10</v>
      </c>
      <c r="F195" s="32" t="s">
        <v>240</v>
      </c>
      <c r="G195" s="32" t="s">
        <v>241</v>
      </c>
      <c r="H195" s="32" t="s">
        <v>1074</v>
      </c>
      <c r="I195" s="34">
        <v>39083</v>
      </c>
      <c r="J195" s="34">
        <v>40694</v>
      </c>
      <c r="K195" s="34" t="s">
        <v>513</v>
      </c>
      <c r="L195" s="33">
        <v>1761749.17</v>
      </c>
      <c r="M195" s="33">
        <v>1761749.17</v>
      </c>
      <c r="N195" s="33">
        <v>1497486.79</v>
      </c>
    </row>
    <row r="196" spans="1:14" ht="102" x14ac:dyDescent="0.3">
      <c r="A196" s="30">
        <v>193</v>
      </c>
      <c r="B196" s="32" t="s">
        <v>1075</v>
      </c>
      <c r="C196" s="32" t="s">
        <v>1076</v>
      </c>
      <c r="D196" s="32" t="s">
        <v>1077</v>
      </c>
      <c r="E196" s="32" t="s">
        <v>253</v>
      </c>
      <c r="F196" s="32" t="s">
        <v>1078</v>
      </c>
      <c r="G196" s="32" t="s">
        <v>1079</v>
      </c>
      <c r="H196" s="32" t="s">
        <v>1080</v>
      </c>
      <c r="I196" s="34">
        <v>39083</v>
      </c>
      <c r="J196" s="34">
        <v>40724</v>
      </c>
      <c r="K196" s="34" t="s">
        <v>513</v>
      </c>
      <c r="L196" s="33">
        <v>5997607.9199999999</v>
      </c>
      <c r="M196" s="33">
        <v>5997607.9199999999</v>
      </c>
      <c r="N196" s="33">
        <v>4495896.8600000003</v>
      </c>
    </row>
    <row r="197" spans="1:14" ht="91.8" x14ac:dyDescent="0.3">
      <c r="A197" s="30">
        <v>194</v>
      </c>
      <c r="B197" s="32" t="s">
        <v>1081</v>
      </c>
      <c r="C197" s="32" t="s">
        <v>1082</v>
      </c>
      <c r="D197" s="32" t="s">
        <v>1083</v>
      </c>
      <c r="E197" s="32" t="s">
        <v>208</v>
      </c>
      <c r="F197" s="32" t="s">
        <v>597</v>
      </c>
      <c r="G197" s="32" t="s">
        <v>598</v>
      </c>
      <c r="H197" s="32" t="s">
        <v>1084</v>
      </c>
      <c r="I197" s="34">
        <v>39083</v>
      </c>
      <c r="J197" s="34">
        <v>40908</v>
      </c>
      <c r="K197" s="34" t="s">
        <v>513</v>
      </c>
      <c r="L197" s="33">
        <v>16677122.359999999</v>
      </c>
      <c r="M197" s="33">
        <v>15031192.810000001</v>
      </c>
      <c r="N197" s="33">
        <v>12776513.880000001</v>
      </c>
    </row>
    <row r="198" spans="1:14" ht="91.8" x14ac:dyDescent="0.3">
      <c r="A198" s="30">
        <v>195</v>
      </c>
      <c r="B198" s="32" t="s">
        <v>1085</v>
      </c>
      <c r="C198" s="32" t="s">
        <v>1086</v>
      </c>
      <c r="D198" s="32" t="s">
        <v>503</v>
      </c>
      <c r="E198" s="32" t="s">
        <v>246</v>
      </c>
      <c r="F198" s="32" t="s">
        <v>369</v>
      </c>
      <c r="G198" s="32" t="s">
        <v>504</v>
      </c>
      <c r="H198" s="32" t="s">
        <v>505</v>
      </c>
      <c r="I198" s="34">
        <v>39083</v>
      </c>
      <c r="J198" s="34">
        <v>40724</v>
      </c>
      <c r="K198" s="34" t="s">
        <v>478</v>
      </c>
      <c r="L198" s="33">
        <v>3106559.31</v>
      </c>
      <c r="M198" s="33">
        <v>3106559.31</v>
      </c>
      <c r="N198" s="33">
        <v>2640575.41</v>
      </c>
    </row>
    <row r="199" spans="1:14" ht="91.8" x14ac:dyDescent="0.3">
      <c r="A199" s="30">
        <v>196</v>
      </c>
      <c r="B199" s="32" t="s">
        <v>1087</v>
      </c>
      <c r="C199" s="32" t="s">
        <v>1088</v>
      </c>
      <c r="D199" s="32" t="s">
        <v>1089</v>
      </c>
      <c r="E199" s="32" t="s">
        <v>275</v>
      </c>
      <c r="F199" s="32" t="s">
        <v>1090</v>
      </c>
      <c r="G199" s="32" t="s">
        <v>1091</v>
      </c>
      <c r="H199" s="32" t="s">
        <v>1092</v>
      </c>
      <c r="I199" s="34">
        <v>39083</v>
      </c>
      <c r="J199" s="34">
        <v>41182</v>
      </c>
      <c r="K199" s="34" t="s">
        <v>478</v>
      </c>
      <c r="L199" s="33">
        <v>11003061.98</v>
      </c>
      <c r="M199" s="33">
        <v>11003061.98</v>
      </c>
      <c r="N199" s="33">
        <v>9352602.6799999997</v>
      </c>
    </row>
    <row r="200" spans="1:14" ht="91.8" x14ac:dyDescent="0.3">
      <c r="A200" s="30">
        <v>197</v>
      </c>
      <c r="B200" s="32" t="s">
        <v>1093</v>
      </c>
      <c r="C200" s="32" t="s">
        <v>1094</v>
      </c>
      <c r="D200" s="32" t="s">
        <v>1095</v>
      </c>
      <c r="E200" s="32" t="s">
        <v>215</v>
      </c>
      <c r="F200" s="32" t="s">
        <v>234</v>
      </c>
      <c r="G200" s="32" t="s">
        <v>1096</v>
      </c>
      <c r="H200" s="32" t="s">
        <v>1097</v>
      </c>
      <c r="I200" s="34">
        <v>39083</v>
      </c>
      <c r="J200" s="34">
        <v>40724</v>
      </c>
      <c r="K200" s="34" t="s">
        <v>506</v>
      </c>
      <c r="L200" s="33">
        <v>4664134.03</v>
      </c>
      <c r="M200" s="33">
        <v>4664134.03</v>
      </c>
      <c r="N200" s="33">
        <v>3964513.92</v>
      </c>
    </row>
    <row r="201" spans="1:14" ht="81.599999999999994" x14ac:dyDescent="0.3">
      <c r="A201" s="30">
        <v>198</v>
      </c>
      <c r="B201" s="32" t="s">
        <v>1098</v>
      </c>
      <c r="C201" s="32" t="s">
        <v>1099</v>
      </c>
      <c r="D201" s="32" t="s">
        <v>1100</v>
      </c>
      <c r="E201" s="32" t="s">
        <v>275</v>
      </c>
      <c r="F201" s="32" t="s">
        <v>276</v>
      </c>
      <c r="G201" s="32" t="s">
        <v>277</v>
      </c>
      <c r="H201" s="32" t="s">
        <v>1101</v>
      </c>
      <c r="I201" s="34">
        <v>39083</v>
      </c>
      <c r="J201" s="34">
        <v>40724</v>
      </c>
      <c r="K201" s="34" t="s">
        <v>478</v>
      </c>
      <c r="L201" s="33">
        <v>2817283.49</v>
      </c>
      <c r="M201" s="33">
        <v>2817283.49</v>
      </c>
      <c r="N201" s="33">
        <v>2394690.96</v>
      </c>
    </row>
    <row r="202" spans="1:14" ht="102" x14ac:dyDescent="0.3">
      <c r="A202" s="30">
        <v>199</v>
      </c>
      <c r="B202" s="32" t="s">
        <v>1102</v>
      </c>
      <c r="C202" s="32" t="s">
        <v>1103</v>
      </c>
      <c r="D202" s="32" t="s">
        <v>387</v>
      </c>
      <c r="E202" s="32" t="s">
        <v>228</v>
      </c>
      <c r="F202" s="32" t="s">
        <v>388</v>
      </c>
      <c r="G202" s="32" t="s">
        <v>389</v>
      </c>
      <c r="H202" s="32" t="s">
        <v>620</v>
      </c>
      <c r="I202" s="34">
        <v>39083</v>
      </c>
      <c r="J202" s="34">
        <v>40543</v>
      </c>
      <c r="K202" s="34" t="s">
        <v>506</v>
      </c>
      <c r="L202" s="33">
        <v>1230527</v>
      </c>
      <c r="M202" s="33">
        <v>1230527</v>
      </c>
      <c r="N202" s="33">
        <v>1045947.95</v>
      </c>
    </row>
    <row r="203" spans="1:14" ht="102" x14ac:dyDescent="0.3">
      <c r="A203" s="30">
        <v>200</v>
      </c>
      <c r="B203" s="32" t="s">
        <v>1104</v>
      </c>
      <c r="C203" s="32" t="s">
        <v>1105</v>
      </c>
      <c r="D203" s="32" t="s">
        <v>1106</v>
      </c>
      <c r="E203" s="32" t="s">
        <v>228</v>
      </c>
      <c r="F203" s="32" t="s">
        <v>1107</v>
      </c>
      <c r="G203" s="32" t="s">
        <v>1108</v>
      </c>
      <c r="H203" s="32" t="s">
        <v>1109</v>
      </c>
      <c r="I203" s="34">
        <v>39083</v>
      </c>
      <c r="J203" s="34">
        <v>40543</v>
      </c>
      <c r="K203" s="34" t="s">
        <v>513</v>
      </c>
      <c r="L203" s="33">
        <v>1734735.06</v>
      </c>
      <c r="M203" s="33">
        <v>1734735.06</v>
      </c>
      <c r="N203" s="33">
        <v>1474524.8</v>
      </c>
    </row>
    <row r="204" spans="1:14" ht="81.599999999999994" x14ac:dyDescent="0.3">
      <c r="A204" s="30">
        <v>201</v>
      </c>
      <c r="B204" s="32" t="s">
        <v>1110</v>
      </c>
      <c r="C204" s="32" t="s">
        <v>1111</v>
      </c>
      <c r="D204" s="32" t="s">
        <v>608</v>
      </c>
      <c r="E204" s="32" t="s">
        <v>260</v>
      </c>
      <c r="F204" s="32" t="s">
        <v>609</v>
      </c>
      <c r="G204" s="32" t="s">
        <v>610</v>
      </c>
      <c r="H204" s="32" t="s">
        <v>611</v>
      </c>
      <c r="I204" s="34">
        <v>39083</v>
      </c>
      <c r="J204" s="34">
        <v>40336</v>
      </c>
      <c r="K204" s="34" t="s">
        <v>513</v>
      </c>
      <c r="L204" s="33">
        <v>5041437.55</v>
      </c>
      <c r="M204" s="33">
        <v>5041437.55</v>
      </c>
      <c r="N204" s="33">
        <v>4285221.91</v>
      </c>
    </row>
    <row r="205" spans="1:14" ht="91.8" x14ac:dyDescent="0.3">
      <c r="A205" s="30">
        <v>202</v>
      </c>
      <c r="B205" s="32" t="s">
        <v>1112</v>
      </c>
      <c r="C205" s="32" t="s">
        <v>1113</v>
      </c>
      <c r="D205" s="32" t="s">
        <v>1114</v>
      </c>
      <c r="E205" s="32" t="s">
        <v>215</v>
      </c>
      <c r="F205" s="32" t="s">
        <v>234</v>
      </c>
      <c r="G205" s="32" t="s">
        <v>1115</v>
      </c>
      <c r="H205" s="32" t="s">
        <v>1116</v>
      </c>
      <c r="I205" s="34">
        <v>39083</v>
      </c>
      <c r="J205" s="34">
        <v>40268</v>
      </c>
      <c r="K205" s="34" t="s">
        <v>506</v>
      </c>
      <c r="L205" s="33">
        <v>981100</v>
      </c>
      <c r="M205" s="33">
        <v>981100</v>
      </c>
      <c r="N205" s="33">
        <v>833935</v>
      </c>
    </row>
    <row r="206" spans="1:14" ht="91.8" x14ac:dyDescent="0.3">
      <c r="A206" s="30">
        <v>203</v>
      </c>
      <c r="B206" s="32" t="s">
        <v>1117</v>
      </c>
      <c r="C206" s="32" t="s">
        <v>1118</v>
      </c>
      <c r="D206" s="32" t="s">
        <v>1119</v>
      </c>
      <c r="E206" s="32" t="s">
        <v>356</v>
      </c>
      <c r="F206" s="32" t="s">
        <v>1120</v>
      </c>
      <c r="G206" s="32" t="s">
        <v>1121</v>
      </c>
      <c r="H206" s="32" t="s">
        <v>1122</v>
      </c>
      <c r="I206" s="34">
        <v>39083</v>
      </c>
      <c r="J206" s="34">
        <v>40512</v>
      </c>
      <c r="K206" s="34" t="s">
        <v>712</v>
      </c>
      <c r="L206" s="33">
        <v>2008432.85</v>
      </c>
      <c r="M206" s="33">
        <v>2008432.85</v>
      </c>
      <c r="N206" s="33">
        <v>1707167.92</v>
      </c>
    </row>
    <row r="207" spans="1:14" ht="91.8" x14ac:dyDescent="0.3">
      <c r="A207" s="30">
        <v>204</v>
      </c>
      <c r="B207" s="32" t="s">
        <v>1123</v>
      </c>
      <c r="C207" s="32" t="s">
        <v>1124</v>
      </c>
      <c r="D207" s="32" t="s">
        <v>653</v>
      </c>
      <c r="E207" s="32" t="s">
        <v>260</v>
      </c>
      <c r="F207" s="32" t="s">
        <v>321</v>
      </c>
      <c r="G207" s="32" t="s">
        <v>322</v>
      </c>
      <c r="H207" s="32" t="s">
        <v>654</v>
      </c>
      <c r="I207" s="34">
        <v>39083</v>
      </c>
      <c r="J207" s="34">
        <v>40663</v>
      </c>
      <c r="K207" s="34" t="s">
        <v>506</v>
      </c>
      <c r="L207" s="33">
        <v>1535900</v>
      </c>
      <c r="M207" s="33">
        <v>1535900</v>
      </c>
      <c r="N207" s="33">
        <v>1305515</v>
      </c>
    </row>
    <row r="208" spans="1:14" ht="71.400000000000006" x14ac:dyDescent="0.3">
      <c r="A208" s="30">
        <v>205</v>
      </c>
      <c r="B208" s="32" t="s">
        <v>1125</v>
      </c>
      <c r="C208" s="32" t="s">
        <v>1126</v>
      </c>
      <c r="D208" s="32" t="s">
        <v>1127</v>
      </c>
      <c r="E208" s="32" t="s">
        <v>260</v>
      </c>
      <c r="F208" s="32" t="s">
        <v>406</v>
      </c>
      <c r="G208" s="32" t="s">
        <v>407</v>
      </c>
      <c r="H208" s="32" t="s">
        <v>1128</v>
      </c>
      <c r="I208" s="34">
        <v>39083</v>
      </c>
      <c r="J208" s="34">
        <v>41455</v>
      </c>
      <c r="K208" s="34" t="s">
        <v>506</v>
      </c>
      <c r="L208" s="33">
        <v>1455160</v>
      </c>
      <c r="M208" s="33">
        <v>1451500</v>
      </c>
      <c r="N208" s="33">
        <v>1233775</v>
      </c>
    </row>
    <row r="209" spans="1:14" ht="91.8" x14ac:dyDescent="0.3">
      <c r="A209" s="30">
        <v>206</v>
      </c>
      <c r="B209" s="32" t="s">
        <v>1129</v>
      </c>
      <c r="C209" s="32" t="s">
        <v>1130</v>
      </c>
      <c r="D209" s="32" t="s">
        <v>722</v>
      </c>
      <c r="E209" s="32" t="s">
        <v>10</v>
      </c>
      <c r="F209" s="32" t="s">
        <v>315</v>
      </c>
      <c r="G209" s="32" t="s">
        <v>723</v>
      </c>
      <c r="H209" s="32" t="s">
        <v>1131</v>
      </c>
      <c r="I209" s="34">
        <v>39083</v>
      </c>
      <c r="J209" s="34">
        <v>41364</v>
      </c>
      <c r="K209" s="34" t="s">
        <v>513</v>
      </c>
      <c r="L209" s="33">
        <v>15123092.16</v>
      </c>
      <c r="M209" s="33">
        <v>15123092.16</v>
      </c>
      <c r="N209" s="33">
        <v>12854628.33</v>
      </c>
    </row>
    <row r="210" spans="1:14" ht="91.8" x14ac:dyDescent="0.3">
      <c r="A210" s="30">
        <v>207</v>
      </c>
      <c r="B210" s="32" t="s">
        <v>1132</v>
      </c>
      <c r="C210" s="32" t="s">
        <v>1133</v>
      </c>
      <c r="D210" s="32" t="s">
        <v>1134</v>
      </c>
      <c r="E210" s="32" t="s">
        <v>188</v>
      </c>
      <c r="F210" s="32" t="s">
        <v>195</v>
      </c>
      <c r="G210" s="32" t="s">
        <v>1135</v>
      </c>
      <c r="H210" s="32" t="s">
        <v>1136</v>
      </c>
      <c r="I210" s="34">
        <v>39083</v>
      </c>
      <c r="J210" s="34">
        <v>40847</v>
      </c>
      <c r="K210" s="34" t="s">
        <v>506</v>
      </c>
      <c r="L210" s="33">
        <v>1867770.86</v>
      </c>
      <c r="M210" s="33">
        <v>1859811.24</v>
      </c>
      <c r="N210" s="33">
        <v>1580839.55</v>
      </c>
    </row>
    <row r="211" spans="1:14" ht="91.8" x14ac:dyDescent="0.3">
      <c r="A211" s="30">
        <v>208</v>
      </c>
      <c r="B211" s="32" t="s">
        <v>1137</v>
      </c>
      <c r="C211" s="32" t="s">
        <v>1138</v>
      </c>
      <c r="D211" s="32" t="s">
        <v>436</v>
      </c>
      <c r="E211" s="32" t="s">
        <v>246</v>
      </c>
      <c r="F211" s="32" t="s">
        <v>437</v>
      </c>
      <c r="G211" s="32" t="s">
        <v>438</v>
      </c>
      <c r="H211" s="32" t="s">
        <v>1139</v>
      </c>
      <c r="I211" s="34">
        <v>39083</v>
      </c>
      <c r="J211" s="34">
        <v>40543</v>
      </c>
      <c r="K211" s="34" t="s">
        <v>513</v>
      </c>
      <c r="L211" s="33">
        <v>2836327.71</v>
      </c>
      <c r="M211" s="33">
        <v>2836327.71</v>
      </c>
      <c r="N211" s="33">
        <v>2410878.5499999998</v>
      </c>
    </row>
    <row r="212" spans="1:14" ht="81.599999999999994" x14ac:dyDescent="0.3">
      <c r="A212" s="30">
        <v>209</v>
      </c>
      <c r="B212" s="32" t="s">
        <v>1140</v>
      </c>
      <c r="C212" s="32" t="s">
        <v>1141</v>
      </c>
      <c r="D212" s="32" t="s">
        <v>1142</v>
      </c>
      <c r="E212" s="32" t="s">
        <v>275</v>
      </c>
      <c r="F212" s="32" t="s">
        <v>1143</v>
      </c>
      <c r="G212" s="32" t="s">
        <v>1144</v>
      </c>
      <c r="H212" s="32" t="s">
        <v>1145</v>
      </c>
      <c r="I212" s="34">
        <v>39083</v>
      </c>
      <c r="J212" s="34">
        <v>40543</v>
      </c>
      <c r="K212" s="34" t="s">
        <v>513</v>
      </c>
      <c r="L212" s="33">
        <v>2411200</v>
      </c>
      <c r="M212" s="33">
        <v>2411200</v>
      </c>
      <c r="N212" s="33">
        <v>2049520</v>
      </c>
    </row>
    <row r="213" spans="1:14" ht="61.2" x14ac:dyDescent="0.3">
      <c r="A213" s="30">
        <v>210</v>
      </c>
      <c r="B213" s="32" t="s">
        <v>1146</v>
      </c>
      <c r="C213" s="32" t="s">
        <v>561</v>
      </c>
      <c r="D213" s="32" t="s">
        <v>1147</v>
      </c>
      <c r="E213" s="32" t="s">
        <v>374</v>
      </c>
      <c r="F213" s="32" t="s">
        <v>563</v>
      </c>
      <c r="G213" s="32" t="s">
        <v>564</v>
      </c>
      <c r="H213" s="32" t="s">
        <v>565</v>
      </c>
      <c r="I213" s="34">
        <v>39083</v>
      </c>
      <c r="J213" s="34">
        <v>40816</v>
      </c>
      <c r="K213" s="34" t="s">
        <v>471</v>
      </c>
      <c r="L213" s="33">
        <v>1018611.98</v>
      </c>
      <c r="M213" s="33">
        <v>1018611.98</v>
      </c>
      <c r="N213" s="33">
        <v>865820.18</v>
      </c>
    </row>
    <row r="214" spans="1:14" ht="91.8" x14ac:dyDescent="0.3">
      <c r="A214" s="30">
        <v>211</v>
      </c>
      <c r="B214" s="32" t="s">
        <v>1148</v>
      </c>
      <c r="C214" s="32" t="s">
        <v>1149</v>
      </c>
      <c r="D214" s="32" t="s">
        <v>1150</v>
      </c>
      <c r="E214" s="32" t="s">
        <v>281</v>
      </c>
      <c r="F214" s="32" t="s">
        <v>449</v>
      </c>
      <c r="G214" s="32" t="s">
        <v>450</v>
      </c>
      <c r="H214" s="32" t="s">
        <v>1151</v>
      </c>
      <c r="I214" s="34">
        <v>39083</v>
      </c>
      <c r="J214" s="34">
        <v>40633</v>
      </c>
      <c r="K214" s="34" t="s">
        <v>478</v>
      </c>
      <c r="L214" s="33">
        <v>11448085</v>
      </c>
      <c r="M214" s="33">
        <v>11448085</v>
      </c>
      <c r="N214" s="33">
        <v>9730872.25</v>
      </c>
    </row>
    <row r="215" spans="1:14" ht="81.599999999999994" x14ac:dyDescent="0.3">
      <c r="A215" s="30">
        <v>212</v>
      </c>
      <c r="B215" s="32" t="s">
        <v>1152</v>
      </c>
      <c r="C215" s="32" t="s">
        <v>1153</v>
      </c>
      <c r="D215" s="32" t="s">
        <v>1154</v>
      </c>
      <c r="E215" s="32" t="s">
        <v>215</v>
      </c>
      <c r="F215" s="32" t="s">
        <v>1155</v>
      </c>
      <c r="G215" s="32" t="s">
        <v>1156</v>
      </c>
      <c r="H215" s="32" t="s">
        <v>1157</v>
      </c>
      <c r="I215" s="34">
        <v>39083</v>
      </c>
      <c r="J215" s="34">
        <v>40724</v>
      </c>
      <c r="K215" s="34" t="s">
        <v>513</v>
      </c>
      <c r="L215" s="33">
        <v>5541436.4900000002</v>
      </c>
      <c r="M215" s="33">
        <v>5541436.4900000002</v>
      </c>
      <c r="N215" s="33">
        <v>4710221.01</v>
      </c>
    </row>
    <row r="216" spans="1:14" ht="102" x14ac:dyDescent="0.3">
      <c r="A216" s="30">
        <v>213</v>
      </c>
      <c r="B216" s="32" t="s">
        <v>1158</v>
      </c>
      <c r="C216" s="32" t="s">
        <v>1159</v>
      </c>
      <c r="D216" s="32" t="s">
        <v>1160</v>
      </c>
      <c r="E216" s="32" t="s">
        <v>228</v>
      </c>
      <c r="F216" s="32" t="s">
        <v>1161</v>
      </c>
      <c r="G216" s="32" t="s">
        <v>1162</v>
      </c>
      <c r="H216" s="32" t="s">
        <v>1163</v>
      </c>
      <c r="I216" s="34">
        <v>39083</v>
      </c>
      <c r="J216" s="34">
        <v>41882</v>
      </c>
      <c r="K216" s="34" t="s">
        <v>513</v>
      </c>
      <c r="L216" s="33">
        <v>3069937.9</v>
      </c>
      <c r="M216" s="33">
        <v>2740572.05</v>
      </c>
      <c r="N216" s="33">
        <v>2329486.23</v>
      </c>
    </row>
    <row r="217" spans="1:14" ht="132.6" x14ac:dyDescent="0.3">
      <c r="A217" s="30">
        <v>214</v>
      </c>
      <c r="B217" s="32" t="s">
        <v>1164</v>
      </c>
      <c r="C217" s="32" t="s">
        <v>1165</v>
      </c>
      <c r="D217" s="32" t="s">
        <v>1166</v>
      </c>
      <c r="E217" s="32" t="s">
        <v>215</v>
      </c>
      <c r="F217" s="32" t="s">
        <v>1167</v>
      </c>
      <c r="G217" s="32" t="s">
        <v>1168</v>
      </c>
      <c r="H217" s="32" t="s">
        <v>1169</v>
      </c>
      <c r="I217" s="34">
        <v>39083</v>
      </c>
      <c r="J217" s="34">
        <v>40939</v>
      </c>
      <c r="K217" s="34" t="s">
        <v>513</v>
      </c>
      <c r="L217" s="33">
        <v>8264707.0099999998</v>
      </c>
      <c r="M217" s="33">
        <v>7886085.0099999998</v>
      </c>
      <c r="N217" s="33">
        <v>6703172.25</v>
      </c>
    </row>
    <row r="218" spans="1:14" ht="112.2" x14ac:dyDescent="0.3">
      <c r="A218" s="30">
        <v>215</v>
      </c>
      <c r="B218" s="32" t="s">
        <v>1170</v>
      </c>
      <c r="C218" s="32" t="s">
        <v>1171</v>
      </c>
      <c r="D218" s="32" t="s">
        <v>1172</v>
      </c>
      <c r="E218" s="32" t="s">
        <v>215</v>
      </c>
      <c r="F218" s="32" t="s">
        <v>1173</v>
      </c>
      <c r="G218" s="32" t="s">
        <v>1174</v>
      </c>
      <c r="H218" s="32" t="s">
        <v>1175</v>
      </c>
      <c r="I218" s="34">
        <v>39448</v>
      </c>
      <c r="J218" s="34">
        <v>41274</v>
      </c>
      <c r="K218" s="34" t="s">
        <v>513</v>
      </c>
      <c r="L218" s="33">
        <v>58696733.420000002</v>
      </c>
      <c r="M218" s="33">
        <v>56689306.189999998</v>
      </c>
      <c r="N218" s="33">
        <v>48185910.259999998</v>
      </c>
    </row>
    <row r="219" spans="1:14" ht="132.6" x14ac:dyDescent="0.3">
      <c r="A219" s="30">
        <v>216</v>
      </c>
      <c r="B219" s="32" t="s">
        <v>1176</v>
      </c>
      <c r="C219" s="32" t="s">
        <v>1177</v>
      </c>
      <c r="D219" s="32" t="s">
        <v>1178</v>
      </c>
      <c r="E219" s="32" t="s">
        <v>215</v>
      </c>
      <c r="F219" s="32" t="s">
        <v>234</v>
      </c>
      <c r="G219" s="32" t="s">
        <v>1179</v>
      </c>
      <c r="H219" s="32" t="s">
        <v>1180</v>
      </c>
      <c r="I219" s="34">
        <v>39083</v>
      </c>
      <c r="J219" s="34">
        <v>42369</v>
      </c>
      <c r="K219" s="34" t="s">
        <v>513</v>
      </c>
      <c r="L219" s="33">
        <v>100729875.13</v>
      </c>
      <c r="M219" s="33">
        <v>81661717.060000002</v>
      </c>
      <c r="N219" s="33">
        <v>69412459.5</v>
      </c>
    </row>
    <row r="220" spans="1:14" ht="142.80000000000001" x14ac:dyDescent="0.3">
      <c r="A220" s="30">
        <v>217</v>
      </c>
      <c r="B220" s="32" t="s">
        <v>1181</v>
      </c>
      <c r="C220" s="32" t="s">
        <v>1182</v>
      </c>
      <c r="D220" s="32" t="s">
        <v>1183</v>
      </c>
      <c r="E220" s="32" t="s">
        <v>374</v>
      </c>
      <c r="F220" s="32" t="s">
        <v>1184</v>
      </c>
      <c r="G220" s="32" t="s">
        <v>1185</v>
      </c>
      <c r="H220" s="32" t="s">
        <v>1186</v>
      </c>
      <c r="I220" s="34">
        <v>39083</v>
      </c>
      <c r="J220" s="34">
        <v>42369</v>
      </c>
      <c r="K220" s="34" t="s">
        <v>513</v>
      </c>
      <c r="L220" s="33">
        <v>106217499.55</v>
      </c>
      <c r="M220" s="33">
        <v>103703689.55</v>
      </c>
      <c r="N220" s="33">
        <v>88148136.120000005</v>
      </c>
    </row>
    <row r="221" spans="1:14" ht="153" x14ac:dyDescent="0.3">
      <c r="A221" s="30">
        <v>218</v>
      </c>
      <c r="B221" s="32" t="s">
        <v>1187</v>
      </c>
      <c r="C221" s="32" t="s">
        <v>1188</v>
      </c>
      <c r="D221" s="32" t="s">
        <v>1189</v>
      </c>
      <c r="E221" s="32" t="s">
        <v>215</v>
      </c>
      <c r="F221" s="32" t="s">
        <v>234</v>
      </c>
      <c r="G221" s="32" t="s">
        <v>1190</v>
      </c>
      <c r="H221" s="32" t="s">
        <v>1191</v>
      </c>
      <c r="I221" s="34">
        <v>39083</v>
      </c>
      <c r="J221" s="34">
        <v>42369</v>
      </c>
      <c r="K221" s="34" t="s">
        <v>506</v>
      </c>
      <c r="L221" s="33">
        <v>11697178.84</v>
      </c>
      <c r="M221" s="33">
        <v>11697178.84</v>
      </c>
      <c r="N221" s="33">
        <v>9942602.0099999998</v>
      </c>
    </row>
    <row r="222" spans="1:14" ht="122.4" x14ac:dyDescent="0.3">
      <c r="A222" s="30">
        <v>219</v>
      </c>
      <c r="B222" s="32" t="s">
        <v>1192</v>
      </c>
      <c r="C222" s="32" t="s">
        <v>1193</v>
      </c>
      <c r="D222" s="32" t="s">
        <v>1166</v>
      </c>
      <c r="E222" s="32" t="s">
        <v>215</v>
      </c>
      <c r="F222" s="32" t="s">
        <v>1167</v>
      </c>
      <c r="G222" s="32" t="s">
        <v>1168</v>
      </c>
      <c r="H222" s="32" t="s">
        <v>1169</v>
      </c>
      <c r="I222" s="34">
        <v>39083</v>
      </c>
      <c r="J222" s="34">
        <v>42369</v>
      </c>
      <c r="K222" s="34" t="s">
        <v>513</v>
      </c>
      <c r="L222" s="33">
        <v>40461323.670000002</v>
      </c>
      <c r="M222" s="33">
        <v>40366255.579999998</v>
      </c>
      <c r="N222" s="33">
        <v>34311317.240000002</v>
      </c>
    </row>
    <row r="223" spans="1:14" ht="112.2" x14ac:dyDescent="0.3">
      <c r="A223" s="30">
        <v>220</v>
      </c>
      <c r="B223" s="32" t="s">
        <v>1194</v>
      </c>
      <c r="C223" s="32" t="s">
        <v>1195</v>
      </c>
      <c r="D223" s="32" t="s">
        <v>1134</v>
      </c>
      <c r="E223" s="32" t="s">
        <v>188</v>
      </c>
      <c r="F223" s="32" t="s">
        <v>195</v>
      </c>
      <c r="G223" s="32" t="s">
        <v>1135</v>
      </c>
      <c r="H223" s="32" t="s">
        <v>1136</v>
      </c>
      <c r="I223" s="34">
        <v>39083</v>
      </c>
      <c r="J223" s="34">
        <v>41090</v>
      </c>
      <c r="K223" s="34" t="s">
        <v>506</v>
      </c>
      <c r="L223" s="33">
        <v>13897579.220000001</v>
      </c>
      <c r="M223" s="33">
        <v>7498333.4100000001</v>
      </c>
      <c r="N223" s="33">
        <v>6373583.3899999997</v>
      </c>
    </row>
    <row r="224" spans="1:14" ht="102" x14ac:dyDescent="0.3">
      <c r="A224" s="30">
        <v>221</v>
      </c>
      <c r="B224" s="32" t="s">
        <v>1196</v>
      </c>
      <c r="C224" s="32" t="s">
        <v>1197</v>
      </c>
      <c r="D224" s="32" t="s">
        <v>1198</v>
      </c>
      <c r="E224" s="32" t="s">
        <v>10</v>
      </c>
      <c r="F224" s="32" t="s">
        <v>315</v>
      </c>
      <c r="G224" s="32" t="s">
        <v>1199</v>
      </c>
      <c r="H224" s="32" t="s">
        <v>1200</v>
      </c>
      <c r="I224" s="34">
        <v>39083</v>
      </c>
      <c r="J224" s="34">
        <v>41455</v>
      </c>
      <c r="K224" s="34" t="s">
        <v>513</v>
      </c>
      <c r="L224" s="33">
        <v>36992500</v>
      </c>
      <c r="M224" s="33">
        <v>36990060</v>
      </c>
      <c r="N224" s="33">
        <v>31441551</v>
      </c>
    </row>
    <row r="225" spans="1:14" ht="204" x14ac:dyDescent="0.3">
      <c r="A225" s="30">
        <v>222</v>
      </c>
      <c r="B225" s="32" t="s">
        <v>1201</v>
      </c>
      <c r="C225" s="32" t="s">
        <v>1202</v>
      </c>
      <c r="D225" s="32" t="s">
        <v>1203</v>
      </c>
      <c r="E225" s="32" t="s">
        <v>215</v>
      </c>
      <c r="F225" s="32" t="s">
        <v>1167</v>
      </c>
      <c r="G225" s="32" t="s">
        <v>1168</v>
      </c>
      <c r="H225" s="32" t="s">
        <v>1169</v>
      </c>
      <c r="I225" s="34">
        <v>39083</v>
      </c>
      <c r="J225" s="34">
        <v>41274</v>
      </c>
      <c r="K225" s="34" t="s">
        <v>513</v>
      </c>
      <c r="L225" s="33">
        <v>4342455.6500000004</v>
      </c>
      <c r="M225" s="33">
        <v>4320089.1500000004</v>
      </c>
      <c r="N225" s="33">
        <v>3672075.77</v>
      </c>
    </row>
    <row r="226" spans="1:14" ht="122.4" x14ac:dyDescent="0.3">
      <c r="A226" s="30">
        <v>223</v>
      </c>
      <c r="B226" s="32" t="s">
        <v>1204</v>
      </c>
      <c r="C226" s="32" t="s">
        <v>1205</v>
      </c>
      <c r="D226" s="32" t="s">
        <v>1206</v>
      </c>
      <c r="E226" s="32" t="s">
        <v>215</v>
      </c>
      <c r="F226" s="32" t="s">
        <v>234</v>
      </c>
      <c r="G226" s="32" t="s">
        <v>1207</v>
      </c>
      <c r="H226" s="32" t="s">
        <v>1208</v>
      </c>
      <c r="I226" s="34">
        <v>39083</v>
      </c>
      <c r="J226" s="34">
        <v>41670</v>
      </c>
      <c r="K226" s="34" t="s">
        <v>506</v>
      </c>
      <c r="L226" s="33">
        <v>6481898.5700000003</v>
      </c>
      <c r="M226" s="33">
        <v>6481898.5700000003</v>
      </c>
      <c r="N226" s="33">
        <v>5509613.7800000003</v>
      </c>
    </row>
    <row r="227" spans="1:14" ht="142.80000000000001" x14ac:dyDescent="0.3">
      <c r="A227" s="30">
        <v>224</v>
      </c>
      <c r="B227" s="32" t="s">
        <v>1209</v>
      </c>
      <c r="C227" s="32" t="s">
        <v>1210</v>
      </c>
      <c r="D227" s="32" t="s">
        <v>1211</v>
      </c>
      <c r="E227" s="32" t="s">
        <v>215</v>
      </c>
      <c r="F227" s="32" t="s">
        <v>234</v>
      </c>
      <c r="G227" s="32" t="s">
        <v>1212</v>
      </c>
      <c r="H227" s="32" t="s">
        <v>1213</v>
      </c>
      <c r="I227" s="34">
        <v>39083</v>
      </c>
      <c r="J227" s="34">
        <v>42369</v>
      </c>
      <c r="K227" s="34" t="s">
        <v>513</v>
      </c>
      <c r="L227" s="33">
        <v>50765344.270000003</v>
      </c>
      <c r="M227" s="33">
        <v>50762594.270000003</v>
      </c>
      <c r="N227" s="33">
        <v>43148205.119999997</v>
      </c>
    </row>
    <row r="228" spans="1:14" ht="122.4" x14ac:dyDescent="0.3">
      <c r="A228" s="30">
        <v>225</v>
      </c>
      <c r="B228" s="32" t="s">
        <v>1214</v>
      </c>
      <c r="C228" s="32" t="s">
        <v>1215</v>
      </c>
      <c r="D228" s="32" t="s">
        <v>1206</v>
      </c>
      <c r="E228" s="32" t="s">
        <v>215</v>
      </c>
      <c r="F228" s="32" t="s">
        <v>234</v>
      </c>
      <c r="G228" s="32" t="s">
        <v>1207</v>
      </c>
      <c r="H228" s="32" t="s">
        <v>1216</v>
      </c>
      <c r="I228" s="34">
        <v>39083</v>
      </c>
      <c r="J228" s="34">
        <v>42185</v>
      </c>
      <c r="K228" s="34" t="s">
        <v>506</v>
      </c>
      <c r="L228" s="33">
        <v>9195692.4499999993</v>
      </c>
      <c r="M228" s="33">
        <v>9195692.4499999993</v>
      </c>
      <c r="N228" s="33">
        <v>7816338.5800000001</v>
      </c>
    </row>
    <row r="229" spans="1:14" ht="122.4" x14ac:dyDescent="0.3">
      <c r="A229" s="30">
        <v>226</v>
      </c>
      <c r="B229" s="32" t="s">
        <v>1217</v>
      </c>
      <c r="C229" s="32" t="s">
        <v>1218</v>
      </c>
      <c r="D229" s="32" t="s">
        <v>1206</v>
      </c>
      <c r="E229" s="32" t="s">
        <v>215</v>
      </c>
      <c r="F229" s="32" t="s">
        <v>234</v>
      </c>
      <c r="G229" s="32" t="s">
        <v>1207</v>
      </c>
      <c r="H229" s="32" t="s">
        <v>1219</v>
      </c>
      <c r="I229" s="34">
        <v>39083</v>
      </c>
      <c r="J229" s="34">
        <v>42369</v>
      </c>
      <c r="K229" s="34" t="s">
        <v>506</v>
      </c>
      <c r="L229" s="33">
        <v>14191645.4</v>
      </c>
      <c r="M229" s="33">
        <v>14191645.4</v>
      </c>
      <c r="N229" s="33">
        <v>12062898.59</v>
      </c>
    </row>
    <row r="230" spans="1:14" ht="91.8" x14ac:dyDescent="0.3">
      <c r="A230" s="30">
        <v>227</v>
      </c>
      <c r="B230" s="32" t="s">
        <v>1220</v>
      </c>
      <c r="C230" s="32" t="s">
        <v>1221</v>
      </c>
      <c r="D230" s="32" t="s">
        <v>1222</v>
      </c>
      <c r="E230" s="32" t="s">
        <v>1223</v>
      </c>
      <c r="F230" s="32" t="s">
        <v>486</v>
      </c>
      <c r="G230" s="32" t="s">
        <v>1224</v>
      </c>
      <c r="H230" s="32" t="s">
        <v>1225</v>
      </c>
      <c r="I230" s="34">
        <v>39083</v>
      </c>
      <c r="J230" s="34">
        <v>41455</v>
      </c>
      <c r="K230" s="34" t="s">
        <v>506</v>
      </c>
      <c r="L230" s="33">
        <v>2455034.96</v>
      </c>
      <c r="M230" s="33">
        <v>2454908</v>
      </c>
      <c r="N230" s="33">
        <v>2086671.8</v>
      </c>
    </row>
    <row r="231" spans="1:14" ht="142.80000000000001" x14ac:dyDescent="0.3">
      <c r="A231" s="30">
        <v>228</v>
      </c>
      <c r="B231" s="32" t="s">
        <v>1226</v>
      </c>
      <c r="C231" s="32" t="s">
        <v>1227</v>
      </c>
      <c r="D231" s="32" t="s">
        <v>1211</v>
      </c>
      <c r="E231" s="32" t="s">
        <v>215</v>
      </c>
      <c r="F231" s="32" t="s">
        <v>234</v>
      </c>
      <c r="G231" s="32" t="s">
        <v>1212</v>
      </c>
      <c r="H231" s="32" t="s">
        <v>1213</v>
      </c>
      <c r="I231" s="34">
        <v>39448</v>
      </c>
      <c r="J231" s="34">
        <v>40999</v>
      </c>
      <c r="K231" s="34" t="s">
        <v>513</v>
      </c>
      <c r="L231" s="33">
        <v>41648047.399999999</v>
      </c>
      <c r="M231" s="33">
        <v>41028047.399999999</v>
      </c>
      <c r="N231" s="33">
        <v>33126200</v>
      </c>
    </row>
    <row r="232" spans="1:14" ht="112.2" x14ac:dyDescent="0.3">
      <c r="A232" s="30">
        <v>229</v>
      </c>
      <c r="B232" s="32" t="s">
        <v>1228</v>
      </c>
      <c r="C232" s="32" t="s">
        <v>1229</v>
      </c>
      <c r="D232" s="32" t="s">
        <v>684</v>
      </c>
      <c r="E232" s="32" t="s">
        <v>215</v>
      </c>
      <c r="F232" s="32" t="s">
        <v>234</v>
      </c>
      <c r="G232" s="32" t="s">
        <v>685</v>
      </c>
      <c r="H232" s="32" t="s">
        <v>686</v>
      </c>
      <c r="I232" s="34">
        <v>39083</v>
      </c>
      <c r="J232" s="34">
        <v>41698</v>
      </c>
      <c r="K232" s="34" t="s">
        <v>506</v>
      </c>
      <c r="L232" s="33">
        <v>10952393.57</v>
      </c>
      <c r="M232" s="33">
        <v>10951448.57</v>
      </c>
      <c r="N232" s="33">
        <v>9308731.2799999993</v>
      </c>
    </row>
    <row r="233" spans="1:14" ht="102" x14ac:dyDescent="0.3">
      <c r="A233" s="30">
        <v>230</v>
      </c>
      <c r="B233" s="32" t="s">
        <v>1230</v>
      </c>
      <c r="C233" s="32" t="s">
        <v>1231</v>
      </c>
      <c r="D233" s="32" t="s">
        <v>1232</v>
      </c>
      <c r="E233" s="32" t="s">
        <v>356</v>
      </c>
      <c r="F233" s="32" t="s">
        <v>701</v>
      </c>
      <c r="G233" s="32" t="s">
        <v>1233</v>
      </c>
      <c r="H233" s="32" t="s">
        <v>1234</v>
      </c>
      <c r="I233" s="34">
        <v>39083</v>
      </c>
      <c r="J233" s="34">
        <v>42338</v>
      </c>
      <c r="K233" s="34" t="s">
        <v>1041</v>
      </c>
      <c r="L233" s="33">
        <v>4674761.01</v>
      </c>
      <c r="M233" s="33">
        <v>4674761.01</v>
      </c>
      <c r="N233" s="33">
        <v>3973546.85</v>
      </c>
    </row>
    <row r="234" spans="1:14" ht="122.4" x14ac:dyDescent="0.3">
      <c r="A234" s="30">
        <v>231</v>
      </c>
      <c r="B234" s="32" t="s">
        <v>1235</v>
      </c>
      <c r="C234" s="32" t="s">
        <v>1236</v>
      </c>
      <c r="D234" s="32" t="s">
        <v>700</v>
      </c>
      <c r="E234" s="32" t="s">
        <v>356</v>
      </c>
      <c r="F234" s="32" t="s">
        <v>701</v>
      </c>
      <c r="G234" s="32" t="s">
        <v>702</v>
      </c>
      <c r="H234" s="32" t="s">
        <v>703</v>
      </c>
      <c r="I234" s="34">
        <v>39083</v>
      </c>
      <c r="J234" s="34">
        <v>40877</v>
      </c>
      <c r="K234" s="34" t="s">
        <v>506</v>
      </c>
      <c r="L234" s="33">
        <v>8852798.4600000009</v>
      </c>
      <c r="M234" s="33">
        <v>8852798.4600000009</v>
      </c>
      <c r="N234" s="33">
        <v>7524878.6900000004</v>
      </c>
    </row>
    <row r="235" spans="1:14" ht="91.8" x14ac:dyDescent="0.3">
      <c r="A235" s="30">
        <v>232</v>
      </c>
      <c r="B235" s="32" t="s">
        <v>1237</v>
      </c>
      <c r="C235" s="32" t="s">
        <v>1238</v>
      </c>
      <c r="D235" s="32" t="s">
        <v>1239</v>
      </c>
      <c r="E235" s="32" t="s">
        <v>362</v>
      </c>
      <c r="F235" s="32" t="s">
        <v>363</v>
      </c>
      <c r="G235" s="32" t="s">
        <v>1240</v>
      </c>
      <c r="H235" s="32" t="s">
        <v>1241</v>
      </c>
      <c r="I235" s="34">
        <v>39083</v>
      </c>
      <c r="J235" s="34">
        <v>41973</v>
      </c>
      <c r="K235" s="34" t="s">
        <v>513</v>
      </c>
      <c r="L235" s="33">
        <v>63539992.189999998</v>
      </c>
      <c r="M235" s="33">
        <v>51298300.149999999</v>
      </c>
      <c r="N235" s="33">
        <v>43603555.119999997</v>
      </c>
    </row>
    <row r="236" spans="1:14" ht="122.4" x14ac:dyDescent="0.3">
      <c r="A236" s="30">
        <v>233</v>
      </c>
      <c r="B236" s="32" t="s">
        <v>1242</v>
      </c>
      <c r="C236" s="32" t="s">
        <v>1243</v>
      </c>
      <c r="D236" s="32" t="s">
        <v>1244</v>
      </c>
      <c r="E236" s="32" t="s">
        <v>10</v>
      </c>
      <c r="F236" s="32" t="s">
        <v>315</v>
      </c>
      <c r="G236" s="32" t="s">
        <v>723</v>
      </c>
      <c r="H236" s="32" t="s">
        <v>1131</v>
      </c>
      <c r="I236" s="34">
        <v>39083</v>
      </c>
      <c r="J236" s="34">
        <v>41943</v>
      </c>
      <c r="K236" s="34" t="s">
        <v>513</v>
      </c>
      <c r="L236" s="33">
        <v>33771460.060000002</v>
      </c>
      <c r="M236" s="33">
        <v>33711023.259999998</v>
      </c>
      <c r="N236" s="33">
        <v>28654369.719999999</v>
      </c>
    </row>
    <row r="237" spans="1:14" ht="102" x14ac:dyDescent="0.3">
      <c r="A237" s="30">
        <v>234</v>
      </c>
      <c r="B237" s="32" t="s">
        <v>1245</v>
      </c>
      <c r="C237" s="32" t="s">
        <v>1246</v>
      </c>
      <c r="D237" s="32" t="s">
        <v>1247</v>
      </c>
      <c r="E237" s="32" t="s">
        <v>215</v>
      </c>
      <c r="F237" s="32" t="s">
        <v>234</v>
      </c>
      <c r="G237" s="32" t="s">
        <v>1248</v>
      </c>
      <c r="H237" s="32" t="s">
        <v>1249</v>
      </c>
      <c r="I237" s="34">
        <v>39083</v>
      </c>
      <c r="J237" s="34">
        <v>40633</v>
      </c>
      <c r="K237" s="34" t="s">
        <v>506</v>
      </c>
      <c r="L237" s="33">
        <v>4423487.26</v>
      </c>
      <c r="M237" s="33">
        <v>4423487.26</v>
      </c>
      <c r="N237" s="33">
        <v>3759964.17</v>
      </c>
    </row>
    <row r="238" spans="1:14" ht="81.599999999999994" x14ac:dyDescent="0.3">
      <c r="A238" s="30">
        <v>235</v>
      </c>
      <c r="B238" s="32" t="s">
        <v>1250</v>
      </c>
      <c r="C238" s="32" t="s">
        <v>1251</v>
      </c>
      <c r="D238" s="32" t="s">
        <v>1252</v>
      </c>
      <c r="E238" s="32" t="s">
        <v>215</v>
      </c>
      <c r="F238" s="32" t="s">
        <v>234</v>
      </c>
      <c r="G238" s="32" t="s">
        <v>1253</v>
      </c>
      <c r="H238" s="32" t="s">
        <v>1254</v>
      </c>
      <c r="I238" s="34">
        <v>39356</v>
      </c>
      <c r="J238" s="34">
        <v>41517</v>
      </c>
      <c r="K238" s="34" t="s">
        <v>513</v>
      </c>
      <c r="L238" s="33">
        <v>69000000</v>
      </c>
      <c r="M238" s="33">
        <v>69000000</v>
      </c>
      <c r="N238" s="33">
        <v>58650000</v>
      </c>
    </row>
    <row r="239" spans="1:14" ht="122.4" x14ac:dyDescent="0.3">
      <c r="A239" s="30">
        <v>236</v>
      </c>
      <c r="B239" s="32" t="s">
        <v>1255</v>
      </c>
      <c r="C239" s="32" t="s">
        <v>1256</v>
      </c>
      <c r="D239" s="32" t="s">
        <v>1257</v>
      </c>
      <c r="E239" s="32" t="s">
        <v>228</v>
      </c>
      <c r="F239" s="32" t="s">
        <v>1258</v>
      </c>
      <c r="G239" s="32" t="s">
        <v>1259</v>
      </c>
      <c r="H239" s="32" t="s">
        <v>1260</v>
      </c>
      <c r="I239" s="34">
        <v>39083</v>
      </c>
      <c r="J239" s="34">
        <v>41943</v>
      </c>
      <c r="K239" s="34" t="s">
        <v>506</v>
      </c>
      <c r="L239" s="33">
        <v>12000000</v>
      </c>
      <c r="M239" s="33">
        <v>12000000</v>
      </c>
      <c r="N239" s="33">
        <v>10200000</v>
      </c>
    </row>
    <row r="240" spans="1:14" ht="142.80000000000001" x14ac:dyDescent="0.3">
      <c r="A240" s="30">
        <v>237</v>
      </c>
      <c r="B240" s="32" t="s">
        <v>1261</v>
      </c>
      <c r="C240" s="32" t="s">
        <v>1262</v>
      </c>
      <c r="D240" s="32" t="s">
        <v>1263</v>
      </c>
      <c r="E240" s="32" t="s">
        <v>253</v>
      </c>
      <c r="F240" s="32" t="s">
        <v>603</v>
      </c>
      <c r="G240" s="32" t="s">
        <v>1264</v>
      </c>
      <c r="H240" s="32" t="s">
        <v>1265</v>
      </c>
      <c r="I240" s="34">
        <v>39083</v>
      </c>
      <c r="J240" s="34">
        <v>42369</v>
      </c>
      <c r="K240" s="34" t="s">
        <v>513</v>
      </c>
      <c r="L240" s="33">
        <v>101021559.48</v>
      </c>
      <c r="M240" s="33">
        <v>99865645.760000005</v>
      </c>
      <c r="N240" s="33">
        <v>84885798.890000001</v>
      </c>
    </row>
    <row r="241" spans="1:14" ht="112.2" x14ac:dyDescent="0.3">
      <c r="A241" s="30">
        <v>238</v>
      </c>
      <c r="B241" s="32" t="s">
        <v>1266</v>
      </c>
      <c r="C241" s="32" t="s">
        <v>1267</v>
      </c>
      <c r="D241" s="32" t="s">
        <v>1247</v>
      </c>
      <c r="E241" s="32" t="s">
        <v>215</v>
      </c>
      <c r="F241" s="32" t="s">
        <v>234</v>
      </c>
      <c r="G241" s="32" t="s">
        <v>1248</v>
      </c>
      <c r="H241" s="32" t="s">
        <v>1249</v>
      </c>
      <c r="I241" s="34">
        <v>39083</v>
      </c>
      <c r="J241" s="34">
        <v>40633</v>
      </c>
      <c r="K241" s="34" t="s">
        <v>506</v>
      </c>
      <c r="L241" s="33">
        <v>3836086.54</v>
      </c>
      <c r="M241" s="33">
        <v>3836086.54</v>
      </c>
      <c r="N241" s="33">
        <v>3260673.55</v>
      </c>
    </row>
    <row r="242" spans="1:14" ht="122.4" x14ac:dyDescent="0.3">
      <c r="A242" s="30">
        <v>239</v>
      </c>
      <c r="B242" s="32" t="s">
        <v>1268</v>
      </c>
      <c r="C242" s="32" t="s">
        <v>1269</v>
      </c>
      <c r="D242" s="32" t="s">
        <v>1270</v>
      </c>
      <c r="E242" s="32" t="s">
        <v>215</v>
      </c>
      <c r="F242" s="32" t="s">
        <v>234</v>
      </c>
      <c r="G242" s="32" t="s">
        <v>1271</v>
      </c>
      <c r="H242" s="32" t="s">
        <v>1272</v>
      </c>
      <c r="I242" s="34">
        <v>39083</v>
      </c>
      <c r="J242" s="34">
        <v>41670</v>
      </c>
      <c r="K242" s="34" t="s">
        <v>506</v>
      </c>
      <c r="L242" s="33">
        <v>2751624</v>
      </c>
      <c r="M242" s="33">
        <v>2751624</v>
      </c>
      <c r="N242" s="33">
        <v>2338880.4</v>
      </c>
    </row>
    <row r="243" spans="1:14" ht="81.599999999999994" x14ac:dyDescent="0.3">
      <c r="A243" s="30">
        <v>240</v>
      </c>
      <c r="B243" s="32" t="s">
        <v>1273</v>
      </c>
      <c r="C243" s="32" t="s">
        <v>1274</v>
      </c>
      <c r="D243" s="32" t="s">
        <v>602</v>
      </c>
      <c r="E243" s="32" t="s">
        <v>253</v>
      </c>
      <c r="F243" s="32" t="s">
        <v>603</v>
      </c>
      <c r="G243" s="32" t="s">
        <v>604</v>
      </c>
      <c r="H243" s="32" t="s">
        <v>605</v>
      </c>
      <c r="I243" s="34">
        <v>39083</v>
      </c>
      <c r="J243" s="34">
        <v>40574</v>
      </c>
      <c r="K243" s="34" t="s">
        <v>513</v>
      </c>
      <c r="L243" s="33">
        <v>9886019.3499999996</v>
      </c>
      <c r="M243" s="33">
        <v>9876019.3499999996</v>
      </c>
      <c r="N243" s="33">
        <v>8394616.4399999995</v>
      </c>
    </row>
    <row r="244" spans="1:14" ht="153" x14ac:dyDescent="0.3">
      <c r="A244" s="30">
        <v>241</v>
      </c>
      <c r="B244" s="32" t="s">
        <v>1275</v>
      </c>
      <c r="C244" s="32" t="s">
        <v>1276</v>
      </c>
      <c r="D244" s="32" t="s">
        <v>1277</v>
      </c>
      <c r="E244" s="32" t="s">
        <v>246</v>
      </c>
      <c r="F244" s="32" t="s">
        <v>369</v>
      </c>
      <c r="G244" s="32" t="s">
        <v>1278</v>
      </c>
      <c r="H244" s="32" t="s">
        <v>1279</v>
      </c>
      <c r="I244" s="34">
        <v>39083</v>
      </c>
      <c r="J244" s="34">
        <v>42369</v>
      </c>
      <c r="K244" s="34" t="s">
        <v>513</v>
      </c>
      <c r="L244" s="33">
        <v>27280780</v>
      </c>
      <c r="M244" s="33">
        <v>27129550</v>
      </c>
      <c r="N244" s="33">
        <v>23060117.5</v>
      </c>
    </row>
    <row r="245" spans="1:14" ht="112.2" x14ac:dyDescent="0.3">
      <c r="A245" s="30">
        <v>242</v>
      </c>
      <c r="B245" s="32" t="s">
        <v>1280</v>
      </c>
      <c r="C245" s="32" t="s">
        <v>1281</v>
      </c>
      <c r="D245" s="32" t="s">
        <v>1282</v>
      </c>
      <c r="E245" s="32" t="s">
        <v>215</v>
      </c>
      <c r="F245" s="32" t="s">
        <v>234</v>
      </c>
      <c r="G245" s="32" t="s">
        <v>1283</v>
      </c>
      <c r="H245" s="32" t="s">
        <v>1284</v>
      </c>
      <c r="I245" s="34">
        <v>39083</v>
      </c>
      <c r="J245" s="34">
        <v>40543</v>
      </c>
      <c r="K245" s="34" t="s">
        <v>506</v>
      </c>
      <c r="L245" s="33">
        <v>1928500</v>
      </c>
      <c r="M245" s="33">
        <v>1924479.79</v>
      </c>
      <c r="N245" s="33">
        <v>1635807.82</v>
      </c>
    </row>
    <row r="246" spans="1:14" ht="91.8" x14ac:dyDescent="0.3">
      <c r="A246" s="30">
        <v>243</v>
      </c>
      <c r="B246" s="32" t="s">
        <v>1285</v>
      </c>
      <c r="C246" s="32" t="s">
        <v>1286</v>
      </c>
      <c r="D246" s="32" t="s">
        <v>1287</v>
      </c>
      <c r="E246" s="32" t="s">
        <v>253</v>
      </c>
      <c r="F246" s="32" t="s">
        <v>603</v>
      </c>
      <c r="G246" s="32" t="s">
        <v>1264</v>
      </c>
      <c r="H246" s="32" t="s">
        <v>1288</v>
      </c>
      <c r="I246" s="34">
        <v>39083</v>
      </c>
      <c r="J246" s="34">
        <v>40663</v>
      </c>
      <c r="K246" s="34" t="s">
        <v>506</v>
      </c>
      <c r="L246" s="33">
        <v>5521600</v>
      </c>
      <c r="M246" s="33">
        <v>5521600</v>
      </c>
      <c r="N246" s="33">
        <v>4693360</v>
      </c>
    </row>
    <row r="247" spans="1:14" ht="81.599999999999994" x14ac:dyDescent="0.3">
      <c r="A247" s="30">
        <v>244</v>
      </c>
      <c r="B247" s="32" t="s">
        <v>1289</v>
      </c>
      <c r="C247" s="32" t="s">
        <v>1290</v>
      </c>
      <c r="D247" s="32" t="s">
        <v>1291</v>
      </c>
      <c r="E247" s="32" t="s">
        <v>228</v>
      </c>
      <c r="F247" s="32" t="s">
        <v>460</v>
      </c>
      <c r="G247" s="32" t="s">
        <v>1292</v>
      </c>
      <c r="H247" s="32" t="s">
        <v>1293</v>
      </c>
      <c r="I247" s="34">
        <v>39083</v>
      </c>
      <c r="J247" s="34">
        <v>42369</v>
      </c>
      <c r="K247" s="34" t="s">
        <v>513</v>
      </c>
      <c r="L247" s="33">
        <v>12842189.460000001</v>
      </c>
      <c r="M247" s="33">
        <v>9534146.5199999996</v>
      </c>
      <c r="N247" s="33">
        <v>8104024.54</v>
      </c>
    </row>
    <row r="248" spans="1:14" ht="122.4" x14ac:dyDescent="0.3">
      <c r="A248" s="30">
        <v>245</v>
      </c>
      <c r="B248" s="32" t="s">
        <v>1294</v>
      </c>
      <c r="C248" s="32" t="s">
        <v>1295</v>
      </c>
      <c r="D248" s="32" t="s">
        <v>1296</v>
      </c>
      <c r="E248" s="32" t="s">
        <v>362</v>
      </c>
      <c r="F248" s="32" t="s">
        <v>1297</v>
      </c>
      <c r="G248" s="32" t="s">
        <v>1298</v>
      </c>
      <c r="H248" s="32" t="s">
        <v>1299</v>
      </c>
      <c r="I248" s="34">
        <v>39083</v>
      </c>
      <c r="J248" s="34">
        <v>40543</v>
      </c>
      <c r="K248" s="34" t="s">
        <v>506</v>
      </c>
      <c r="L248" s="33">
        <v>4651537.9800000004</v>
      </c>
      <c r="M248" s="33">
        <v>4651537.9800000004</v>
      </c>
      <c r="N248" s="33">
        <v>3953807.28</v>
      </c>
    </row>
    <row r="249" spans="1:14" ht="102" x14ac:dyDescent="0.3">
      <c r="A249" s="30">
        <v>246</v>
      </c>
      <c r="B249" s="32" t="s">
        <v>1300</v>
      </c>
      <c r="C249" s="32" t="s">
        <v>1301</v>
      </c>
      <c r="D249" s="32" t="s">
        <v>1302</v>
      </c>
      <c r="E249" s="32" t="s">
        <v>228</v>
      </c>
      <c r="F249" s="32" t="s">
        <v>460</v>
      </c>
      <c r="G249" s="32" t="s">
        <v>1303</v>
      </c>
      <c r="H249" s="32" t="s">
        <v>1304</v>
      </c>
      <c r="I249" s="34">
        <v>39083</v>
      </c>
      <c r="J249" s="34">
        <v>41060</v>
      </c>
      <c r="K249" s="34" t="s">
        <v>513</v>
      </c>
      <c r="L249" s="33">
        <v>8089297.8399999999</v>
      </c>
      <c r="M249" s="33">
        <v>8089297.8399999999</v>
      </c>
      <c r="N249" s="33">
        <v>6875903.1600000001</v>
      </c>
    </row>
    <row r="250" spans="1:14" ht="112.2" x14ac:dyDescent="0.3">
      <c r="A250" s="30">
        <v>247</v>
      </c>
      <c r="B250" s="32" t="s">
        <v>1305</v>
      </c>
      <c r="C250" s="32" t="s">
        <v>1306</v>
      </c>
      <c r="D250" s="32" t="s">
        <v>1307</v>
      </c>
      <c r="E250" s="32" t="s">
        <v>374</v>
      </c>
      <c r="F250" s="32" t="s">
        <v>1184</v>
      </c>
      <c r="G250" s="32" t="s">
        <v>1185</v>
      </c>
      <c r="H250" s="32" t="s">
        <v>1308</v>
      </c>
      <c r="I250" s="34">
        <v>39083</v>
      </c>
      <c r="J250" s="34">
        <v>40602</v>
      </c>
      <c r="K250" s="34" t="s">
        <v>506</v>
      </c>
      <c r="L250" s="33">
        <v>9989721.4600000009</v>
      </c>
      <c r="M250" s="33">
        <v>9988501.4600000009</v>
      </c>
      <c r="N250" s="33">
        <v>8490226.2400000002</v>
      </c>
    </row>
    <row r="251" spans="1:14" ht="102" x14ac:dyDescent="0.3">
      <c r="A251" s="30">
        <v>248</v>
      </c>
      <c r="B251" s="32" t="s">
        <v>1309</v>
      </c>
      <c r="C251" s="32" t="s">
        <v>1310</v>
      </c>
      <c r="D251" s="32" t="s">
        <v>1311</v>
      </c>
      <c r="E251" s="32" t="s">
        <v>228</v>
      </c>
      <c r="F251" s="32" t="s">
        <v>1258</v>
      </c>
      <c r="G251" s="32" t="s">
        <v>1259</v>
      </c>
      <c r="H251" s="32" t="s">
        <v>1260</v>
      </c>
      <c r="I251" s="34">
        <v>39083</v>
      </c>
      <c r="J251" s="34">
        <v>40574</v>
      </c>
      <c r="K251" s="34" t="s">
        <v>506</v>
      </c>
      <c r="L251" s="33">
        <v>9999761</v>
      </c>
      <c r="M251" s="33">
        <v>9929261</v>
      </c>
      <c r="N251" s="33">
        <v>8439871.8499999996</v>
      </c>
    </row>
    <row r="252" spans="1:14" ht="112.2" x14ac:dyDescent="0.3">
      <c r="A252" s="30">
        <v>249</v>
      </c>
      <c r="B252" s="32" t="s">
        <v>1312</v>
      </c>
      <c r="C252" s="32" t="s">
        <v>1313</v>
      </c>
      <c r="D252" s="32" t="s">
        <v>1314</v>
      </c>
      <c r="E252" s="32" t="s">
        <v>215</v>
      </c>
      <c r="F252" s="32" t="s">
        <v>1167</v>
      </c>
      <c r="G252" s="32" t="s">
        <v>1168</v>
      </c>
      <c r="H252" s="32" t="s">
        <v>1315</v>
      </c>
      <c r="I252" s="34">
        <v>39083</v>
      </c>
      <c r="J252" s="34">
        <v>41882</v>
      </c>
      <c r="K252" s="34" t="s">
        <v>1041</v>
      </c>
      <c r="L252" s="33">
        <v>14758966.49</v>
      </c>
      <c r="M252" s="33">
        <v>9968407.1099999994</v>
      </c>
      <c r="N252" s="33">
        <v>8473146.0199999996</v>
      </c>
    </row>
    <row r="253" spans="1:14" ht="122.4" x14ac:dyDescent="0.3">
      <c r="A253" s="30">
        <v>250</v>
      </c>
      <c r="B253" s="32" t="s">
        <v>1316</v>
      </c>
      <c r="C253" s="32" t="s">
        <v>1317</v>
      </c>
      <c r="D253" s="32" t="s">
        <v>1318</v>
      </c>
      <c r="E253" s="32" t="s">
        <v>260</v>
      </c>
      <c r="F253" s="32" t="s">
        <v>345</v>
      </c>
      <c r="G253" s="32" t="s">
        <v>1319</v>
      </c>
      <c r="H253" s="32" t="s">
        <v>1320</v>
      </c>
      <c r="I253" s="34">
        <v>39083</v>
      </c>
      <c r="J253" s="34">
        <v>40451</v>
      </c>
      <c r="K253" s="34" t="s">
        <v>506</v>
      </c>
      <c r="L253" s="33">
        <v>9825530.4000000004</v>
      </c>
      <c r="M253" s="33">
        <v>9825530.4000000004</v>
      </c>
      <c r="N253" s="33">
        <v>8351700.8399999999</v>
      </c>
    </row>
    <row r="254" spans="1:14" ht="112.2" x14ac:dyDescent="0.3">
      <c r="A254" s="30">
        <v>251</v>
      </c>
      <c r="B254" s="32" t="s">
        <v>1321</v>
      </c>
      <c r="C254" s="32" t="s">
        <v>1322</v>
      </c>
      <c r="D254" s="32" t="s">
        <v>1323</v>
      </c>
      <c r="E254" s="32" t="s">
        <v>260</v>
      </c>
      <c r="F254" s="32" t="s">
        <v>345</v>
      </c>
      <c r="G254" s="32" t="s">
        <v>1324</v>
      </c>
      <c r="H254" s="32" t="s">
        <v>1325</v>
      </c>
      <c r="I254" s="34">
        <v>39083</v>
      </c>
      <c r="J254" s="34">
        <v>40724</v>
      </c>
      <c r="K254" s="34" t="s">
        <v>513</v>
      </c>
      <c r="L254" s="33">
        <v>9998000</v>
      </c>
      <c r="M254" s="33">
        <v>9998000</v>
      </c>
      <c r="N254" s="33">
        <v>8498300</v>
      </c>
    </row>
    <row r="255" spans="1:14" ht="112.2" x14ac:dyDescent="0.3">
      <c r="A255" s="30">
        <v>252</v>
      </c>
      <c r="B255" s="32" t="s">
        <v>1326</v>
      </c>
      <c r="C255" s="32" t="s">
        <v>1327</v>
      </c>
      <c r="D255" s="32" t="s">
        <v>1244</v>
      </c>
      <c r="E255" s="32" t="s">
        <v>10</v>
      </c>
      <c r="F255" s="32" t="s">
        <v>315</v>
      </c>
      <c r="G255" s="32" t="s">
        <v>723</v>
      </c>
      <c r="H255" s="32" t="s">
        <v>1131</v>
      </c>
      <c r="I255" s="34">
        <v>39083</v>
      </c>
      <c r="J255" s="34">
        <v>40999</v>
      </c>
      <c r="K255" s="34" t="s">
        <v>513</v>
      </c>
      <c r="L255" s="33">
        <v>10427660.029999999</v>
      </c>
      <c r="M255" s="33">
        <v>10000000</v>
      </c>
      <c r="N255" s="33">
        <v>8500000</v>
      </c>
    </row>
    <row r="256" spans="1:14" ht="112.2" x14ac:dyDescent="0.3">
      <c r="A256" s="30">
        <v>253</v>
      </c>
      <c r="B256" s="32" t="s">
        <v>1328</v>
      </c>
      <c r="C256" s="32" t="s">
        <v>1329</v>
      </c>
      <c r="D256" s="32" t="s">
        <v>722</v>
      </c>
      <c r="E256" s="32" t="s">
        <v>10</v>
      </c>
      <c r="F256" s="32" t="s">
        <v>315</v>
      </c>
      <c r="G256" s="32" t="s">
        <v>723</v>
      </c>
      <c r="H256" s="32" t="s">
        <v>1131</v>
      </c>
      <c r="I256" s="34">
        <v>39083</v>
      </c>
      <c r="J256" s="34">
        <v>41547</v>
      </c>
      <c r="K256" s="34" t="s">
        <v>513</v>
      </c>
      <c r="L256" s="33">
        <v>14020771.939999999</v>
      </c>
      <c r="M256" s="33">
        <v>9775655.8800000008</v>
      </c>
      <c r="N256" s="33">
        <v>8309307.4900000002</v>
      </c>
    </row>
    <row r="257" spans="1:14" ht="112.2" x14ac:dyDescent="0.3">
      <c r="A257" s="30">
        <v>254</v>
      </c>
      <c r="B257" s="32" t="s">
        <v>1330</v>
      </c>
      <c r="C257" s="32" t="s">
        <v>1331</v>
      </c>
      <c r="D257" s="32" t="s">
        <v>1332</v>
      </c>
      <c r="E257" s="32" t="s">
        <v>10</v>
      </c>
      <c r="F257" s="32" t="s">
        <v>315</v>
      </c>
      <c r="G257" s="32" t="s">
        <v>1333</v>
      </c>
      <c r="H257" s="32" t="s">
        <v>1334</v>
      </c>
      <c r="I257" s="34">
        <v>39083</v>
      </c>
      <c r="J257" s="34">
        <v>40574</v>
      </c>
      <c r="K257" s="34" t="s">
        <v>506</v>
      </c>
      <c r="L257" s="33">
        <v>3913302</v>
      </c>
      <c r="M257" s="33">
        <v>3913302</v>
      </c>
      <c r="N257" s="33">
        <v>3326306.7</v>
      </c>
    </row>
    <row r="258" spans="1:14" ht="102" x14ac:dyDescent="0.3">
      <c r="A258" s="30">
        <v>255</v>
      </c>
      <c r="B258" s="32" t="s">
        <v>1335</v>
      </c>
      <c r="C258" s="32" t="s">
        <v>1336</v>
      </c>
      <c r="D258" s="32" t="s">
        <v>1337</v>
      </c>
      <c r="E258" s="32" t="s">
        <v>188</v>
      </c>
      <c r="F258" s="32" t="s">
        <v>195</v>
      </c>
      <c r="G258" s="32" t="s">
        <v>690</v>
      </c>
      <c r="H258" s="32" t="s">
        <v>691</v>
      </c>
      <c r="I258" s="34">
        <v>39083</v>
      </c>
      <c r="J258" s="34">
        <v>41881</v>
      </c>
      <c r="K258" s="34" t="s">
        <v>1041</v>
      </c>
      <c r="L258" s="33">
        <v>7044105.5999999996</v>
      </c>
      <c r="M258" s="33">
        <v>7044105.5999999996</v>
      </c>
      <c r="N258" s="33">
        <v>5987489.75</v>
      </c>
    </row>
    <row r="259" spans="1:14" ht="122.4" x14ac:dyDescent="0.3">
      <c r="A259" s="30">
        <v>256</v>
      </c>
      <c r="B259" s="32" t="s">
        <v>1338</v>
      </c>
      <c r="C259" s="32" t="s">
        <v>1339</v>
      </c>
      <c r="D259" s="32" t="s">
        <v>689</v>
      </c>
      <c r="E259" s="32" t="s">
        <v>188</v>
      </c>
      <c r="F259" s="32" t="s">
        <v>195</v>
      </c>
      <c r="G259" s="32" t="s">
        <v>690</v>
      </c>
      <c r="H259" s="32" t="s">
        <v>691</v>
      </c>
      <c r="I259" s="34">
        <v>39083</v>
      </c>
      <c r="J259" s="34">
        <v>41639</v>
      </c>
      <c r="K259" s="34" t="s">
        <v>506</v>
      </c>
      <c r="L259" s="33">
        <v>6570585.9000000004</v>
      </c>
      <c r="M259" s="33">
        <v>6570585.9000000004</v>
      </c>
      <c r="N259" s="33">
        <v>5584998.0099999998</v>
      </c>
    </row>
    <row r="260" spans="1:14" ht="112.2" x14ac:dyDescent="0.3">
      <c r="A260" s="30">
        <v>257</v>
      </c>
      <c r="B260" s="32" t="s">
        <v>1340</v>
      </c>
      <c r="C260" s="32" t="s">
        <v>1341</v>
      </c>
      <c r="D260" s="32" t="s">
        <v>1342</v>
      </c>
      <c r="E260" s="32" t="s">
        <v>517</v>
      </c>
      <c r="F260" s="32" t="s">
        <v>1343</v>
      </c>
      <c r="G260" s="32" t="s">
        <v>1344</v>
      </c>
      <c r="H260" s="32" t="s">
        <v>1345</v>
      </c>
      <c r="I260" s="34">
        <v>39083</v>
      </c>
      <c r="J260" s="34">
        <v>40816</v>
      </c>
      <c r="K260" s="34" t="s">
        <v>506</v>
      </c>
      <c r="L260" s="33">
        <v>1538347</v>
      </c>
      <c r="M260" s="33">
        <v>1538347</v>
      </c>
      <c r="N260" s="33">
        <v>1307594.95</v>
      </c>
    </row>
    <row r="261" spans="1:14" ht="112.2" x14ac:dyDescent="0.3">
      <c r="A261" s="30">
        <v>258</v>
      </c>
      <c r="B261" s="32" t="s">
        <v>1346</v>
      </c>
      <c r="C261" s="32" t="s">
        <v>1347</v>
      </c>
      <c r="D261" s="32" t="s">
        <v>1211</v>
      </c>
      <c r="E261" s="32" t="s">
        <v>215</v>
      </c>
      <c r="F261" s="32" t="s">
        <v>234</v>
      </c>
      <c r="G261" s="32" t="s">
        <v>1212</v>
      </c>
      <c r="H261" s="32" t="s">
        <v>1213</v>
      </c>
      <c r="I261" s="34">
        <v>39083</v>
      </c>
      <c r="J261" s="34">
        <v>40939</v>
      </c>
      <c r="K261" s="34" t="s">
        <v>506</v>
      </c>
      <c r="L261" s="33">
        <v>9033300</v>
      </c>
      <c r="M261" s="33">
        <v>9015000</v>
      </c>
      <c r="N261" s="33">
        <v>7662750</v>
      </c>
    </row>
    <row r="262" spans="1:14" ht="122.4" x14ac:dyDescent="0.3">
      <c r="A262" s="30">
        <v>259</v>
      </c>
      <c r="B262" s="32" t="s">
        <v>1348</v>
      </c>
      <c r="C262" s="32" t="s">
        <v>1349</v>
      </c>
      <c r="D262" s="32" t="s">
        <v>1350</v>
      </c>
      <c r="E262" s="32" t="s">
        <v>338</v>
      </c>
      <c r="F262" s="32" t="s">
        <v>510</v>
      </c>
      <c r="G262" s="32" t="s">
        <v>1351</v>
      </c>
      <c r="H262" s="32" t="s">
        <v>1352</v>
      </c>
      <c r="I262" s="34">
        <v>39083</v>
      </c>
      <c r="J262" s="34">
        <v>41851</v>
      </c>
      <c r="K262" s="34" t="s">
        <v>513</v>
      </c>
      <c r="L262" s="33">
        <v>4966363.26</v>
      </c>
      <c r="M262" s="33">
        <v>2764938.55</v>
      </c>
      <c r="N262" s="33">
        <v>2350197.7400000002</v>
      </c>
    </row>
    <row r="263" spans="1:14" ht="112.2" x14ac:dyDescent="0.3">
      <c r="A263" s="30">
        <v>260</v>
      </c>
      <c r="B263" s="32" t="s">
        <v>1353</v>
      </c>
      <c r="C263" s="32" t="s">
        <v>1354</v>
      </c>
      <c r="D263" s="32" t="s">
        <v>1355</v>
      </c>
      <c r="E263" s="32" t="s">
        <v>246</v>
      </c>
      <c r="F263" s="32" t="s">
        <v>369</v>
      </c>
      <c r="G263" s="32" t="s">
        <v>1356</v>
      </c>
      <c r="H263" s="32" t="s">
        <v>1357</v>
      </c>
      <c r="I263" s="34">
        <v>39083</v>
      </c>
      <c r="J263" s="34">
        <v>40543</v>
      </c>
      <c r="K263" s="34" t="s">
        <v>506</v>
      </c>
      <c r="L263" s="33">
        <v>5145690</v>
      </c>
      <c r="M263" s="33">
        <v>5145690</v>
      </c>
      <c r="N263" s="33">
        <v>4373836.5</v>
      </c>
    </row>
    <row r="264" spans="1:14" ht="142.80000000000001" x14ac:dyDescent="0.3">
      <c r="A264" s="30">
        <v>261</v>
      </c>
      <c r="B264" s="32" t="s">
        <v>1358</v>
      </c>
      <c r="C264" s="32" t="s">
        <v>1359</v>
      </c>
      <c r="D264" s="32" t="s">
        <v>1360</v>
      </c>
      <c r="E264" s="32" t="s">
        <v>215</v>
      </c>
      <c r="F264" s="32" t="s">
        <v>234</v>
      </c>
      <c r="G264" s="32" t="s">
        <v>270</v>
      </c>
      <c r="H264" s="32" t="s">
        <v>1361</v>
      </c>
      <c r="I264" s="34">
        <v>39083</v>
      </c>
      <c r="J264" s="34">
        <v>41820</v>
      </c>
      <c r="K264" s="34" t="s">
        <v>513</v>
      </c>
      <c r="L264" s="33">
        <v>9994008.3000000007</v>
      </c>
      <c r="M264" s="33">
        <v>9994008.3000000007</v>
      </c>
      <c r="N264" s="33">
        <v>8494907.0500000007</v>
      </c>
    </row>
    <row r="265" spans="1:14" ht="122.4" x14ac:dyDescent="0.3">
      <c r="A265" s="30">
        <v>262</v>
      </c>
      <c r="B265" s="32" t="s">
        <v>1362</v>
      </c>
      <c r="C265" s="32" t="s">
        <v>1363</v>
      </c>
      <c r="D265" s="32" t="s">
        <v>1360</v>
      </c>
      <c r="E265" s="32" t="s">
        <v>215</v>
      </c>
      <c r="F265" s="32" t="s">
        <v>234</v>
      </c>
      <c r="G265" s="32" t="s">
        <v>270</v>
      </c>
      <c r="H265" s="32" t="s">
        <v>1361</v>
      </c>
      <c r="I265" s="34">
        <v>39083</v>
      </c>
      <c r="J265" s="34">
        <v>41639</v>
      </c>
      <c r="K265" s="34" t="s">
        <v>506</v>
      </c>
      <c r="L265" s="33">
        <v>1242412.19</v>
      </c>
      <c r="M265" s="33">
        <v>1205582.08</v>
      </c>
      <c r="N265" s="33">
        <v>1024744.76</v>
      </c>
    </row>
    <row r="266" spans="1:14" ht="102" x14ac:dyDescent="0.3">
      <c r="A266" s="30">
        <v>263</v>
      </c>
      <c r="B266" s="32" t="s">
        <v>1364</v>
      </c>
      <c r="C266" s="32" t="s">
        <v>1365</v>
      </c>
      <c r="D266" s="32" t="s">
        <v>1366</v>
      </c>
      <c r="E266" s="32" t="s">
        <v>246</v>
      </c>
      <c r="F266" s="32" t="s">
        <v>369</v>
      </c>
      <c r="G266" s="32" t="s">
        <v>1367</v>
      </c>
      <c r="H266" s="32" t="s">
        <v>1368</v>
      </c>
      <c r="I266" s="34">
        <v>39083</v>
      </c>
      <c r="J266" s="34">
        <v>41090</v>
      </c>
      <c r="K266" s="34" t="s">
        <v>513</v>
      </c>
      <c r="L266" s="33">
        <v>10039690.15</v>
      </c>
      <c r="M266" s="33">
        <v>10000000</v>
      </c>
      <c r="N266" s="33">
        <v>8500000</v>
      </c>
    </row>
    <row r="267" spans="1:14" ht="91.8" x14ac:dyDescent="0.3">
      <c r="A267" s="30">
        <v>264</v>
      </c>
      <c r="B267" s="32" t="s">
        <v>1369</v>
      </c>
      <c r="C267" s="32" t="s">
        <v>1370</v>
      </c>
      <c r="D267" s="32" t="s">
        <v>1371</v>
      </c>
      <c r="E267" s="32" t="s">
        <v>253</v>
      </c>
      <c r="F267" s="32" t="s">
        <v>1372</v>
      </c>
      <c r="G267" s="32" t="s">
        <v>266</v>
      </c>
      <c r="H267" s="32" t="s">
        <v>1373</v>
      </c>
      <c r="I267" s="34">
        <v>39083</v>
      </c>
      <c r="J267" s="34">
        <v>41670</v>
      </c>
      <c r="K267" s="34" t="s">
        <v>506</v>
      </c>
      <c r="L267" s="33">
        <v>3079008.17</v>
      </c>
      <c r="M267" s="33">
        <v>3079008.17</v>
      </c>
      <c r="N267" s="33">
        <v>2617156.94</v>
      </c>
    </row>
    <row r="268" spans="1:14" ht="122.4" x14ac:dyDescent="0.3">
      <c r="A268" s="30">
        <v>265</v>
      </c>
      <c r="B268" s="32" t="s">
        <v>1374</v>
      </c>
      <c r="C268" s="32" t="s">
        <v>1375</v>
      </c>
      <c r="D268" s="32" t="s">
        <v>717</v>
      </c>
      <c r="E268" s="32" t="s">
        <v>228</v>
      </c>
      <c r="F268" s="32" t="s">
        <v>460</v>
      </c>
      <c r="G268" s="32" t="s">
        <v>718</v>
      </c>
      <c r="H268" s="32" t="s">
        <v>719</v>
      </c>
      <c r="I268" s="34">
        <v>39083</v>
      </c>
      <c r="J268" s="34">
        <v>40633</v>
      </c>
      <c r="K268" s="34" t="s">
        <v>513</v>
      </c>
      <c r="L268" s="33">
        <v>7224699.75</v>
      </c>
      <c r="M268" s="33">
        <v>7212005.6500000004</v>
      </c>
      <c r="N268" s="33">
        <v>6130204.7999999998</v>
      </c>
    </row>
    <row r="269" spans="1:14" ht="122.4" x14ac:dyDescent="0.3">
      <c r="A269" s="30">
        <v>266</v>
      </c>
      <c r="B269" s="32" t="s">
        <v>1376</v>
      </c>
      <c r="C269" s="32" t="s">
        <v>1377</v>
      </c>
      <c r="D269" s="32" t="s">
        <v>1183</v>
      </c>
      <c r="E269" s="32" t="s">
        <v>374</v>
      </c>
      <c r="F269" s="32" t="s">
        <v>1184</v>
      </c>
      <c r="G269" s="32" t="s">
        <v>1185</v>
      </c>
      <c r="H269" s="32" t="s">
        <v>1378</v>
      </c>
      <c r="I269" s="34">
        <v>39083</v>
      </c>
      <c r="J269" s="34">
        <v>40693</v>
      </c>
      <c r="K269" s="34" t="s">
        <v>506</v>
      </c>
      <c r="L269" s="33">
        <v>9975340</v>
      </c>
      <c r="M269" s="33">
        <v>9975340</v>
      </c>
      <c r="N269" s="33">
        <v>8479039</v>
      </c>
    </row>
    <row r="270" spans="1:14" ht="112.2" x14ac:dyDescent="0.3">
      <c r="A270" s="30">
        <v>267</v>
      </c>
      <c r="B270" s="32" t="s">
        <v>1379</v>
      </c>
      <c r="C270" s="32" t="s">
        <v>1380</v>
      </c>
      <c r="D270" s="32" t="s">
        <v>1381</v>
      </c>
      <c r="E270" s="32" t="s">
        <v>260</v>
      </c>
      <c r="F270" s="32" t="s">
        <v>1382</v>
      </c>
      <c r="G270" s="32" t="s">
        <v>1383</v>
      </c>
      <c r="H270" s="32" t="s">
        <v>1384</v>
      </c>
      <c r="I270" s="34">
        <v>39083</v>
      </c>
      <c r="J270" s="34">
        <v>41182</v>
      </c>
      <c r="K270" s="34" t="s">
        <v>513</v>
      </c>
      <c r="L270" s="33">
        <v>6745120.7999999998</v>
      </c>
      <c r="M270" s="33">
        <v>2974963.52</v>
      </c>
      <c r="N270" s="33">
        <v>2528718.9900000002</v>
      </c>
    </row>
    <row r="271" spans="1:14" ht="102" x14ac:dyDescent="0.3">
      <c r="A271" s="30">
        <v>268</v>
      </c>
      <c r="B271" s="32" t="s">
        <v>1385</v>
      </c>
      <c r="C271" s="32" t="s">
        <v>1386</v>
      </c>
      <c r="D271" s="32" t="s">
        <v>1183</v>
      </c>
      <c r="E271" s="32" t="s">
        <v>374</v>
      </c>
      <c r="F271" s="32" t="s">
        <v>1184</v>
      </c>
      <c r="G271" s="32" t="s">
        <v>1185</v>
      </c>
      <c r="H271" s="32" t="s">
        <v>1387</v>
      </c>
      <c r="I271" s="34">
        <v>39083</v>
      </c>
      <c r="J271" s="34">
        <v>40694</v>
      </c>
      <c r="K271" s="34" t="s">
        <v>506</v>
      </c>
      <c r="L271" s="33">
        <v>9001223.2200000007</v>
      </c>
      <c r="M271" s="33">
        <v>9001223.2200000007</v>
      </c>
      <c r="N271" s="33">
        <v>7651039.7300000004</v>
      </c>
    </row>
    <row r="272" spans="1:14" ht="122.4" x14ac:dyDescent="0.3">
      <c r="A272" s="30">
        <v>269</v>
      </c>
      <c r="B272" s="32" t="s">
        <v>1388</v>
      </c>
      <c r="C272" s="32" t="s">
        <v>1389</v>
      </c>
      <c r="D272" s="32" t="s">
        <v>1390</v>
      </c>
      <c r="E272" s="32" t="s">
        <v>246</v>
      </c>
      <c r="F272" s="32" t="s">
        <v>369</v>
      </c>
      <c r="G272" s="32" t="s">
        <v>1391</v>
      </c>
      <c r="H272" s="32" t="s">
        <v>1392</v>
      </c>
      <c r="I272" s="34">
        <v>39083</v>
      </c>
      <c r="J272" s="34">
        <v>40512</v>
      </c>
      <c r="K272" s="34" t="s">
        <v>506</v>
      </c>
      <c r="L272" s="33">
        <v>2487123.7000000002</v>
      </c>
      <c r="M272" s="33">
        <v>2487123.7000000002</v>
      </c>
      <c r="N272" s="33">
        <v>2114055.14</v>
      </c>
    </row>
    <row r="273" spans="1:14" ht="122.4" x14ac:dyDescent="0.3">
      <c r="A273" s="30">
        <v>270</v>
      </c>
      <c r="B273" s="32" t="s">
        <v>1393</v>
      </c>
      <c r="C273" s="32" t="s">
        <v>1394</v>
      </c>
      <c r="D273" s="32" t="s">
        <v>1395</v>
      </c>
      <c r="E273" s="32" t="s">
        <v>275</v>
      </c>
      <c r="F273" s="32" t="s">
        <v>695</v>
      </c>
      <c r="G273" s="32" t="s">
        <v>1396</v>
      </c>
      <c r="H273" s="32" t="s">
        <v>1397</v>
      </c>
      <c r="I273" s="34">
        <v>39083</v>
      </c>
      <c r="J273" s="34">
        <v>41182</v>
      </c>
      <c r="K273" s="34" t="s">
        <v>506</v>
      </c>
      <c r="L273" s="33">
        <v>1546800</v>
      </c>
      <c r="M273" s="33">
        <v>1546800</v>
      </c>
      <c r="N273" s="33">
        <v>914780</v>
      </c>
    </row>
    <row r="274" spans="1:14" ht="102" x14ac:dyDescent="0.3">
      <c r="A274" s="30">
        <v>271</v>
      </c>
      <c r="B274" s="32" t="s">
        <v>1398</v>
      </c>
      <c r="C274" s="32" t="s">
        <v>1399</v>
      </c>
      <c r="D274" s="32" t="s">
        <v>194</v>
      </c>
      <c r="E274" s="32" t="s">
        <v>188</v>
      </c>
      <c r="F274" s="32" t="s">
        <v>195</v>
      </c>
      <c r="G274" s="32" t="s">
        <v>196</v>
      </c>
      <c r="H274" s="32" t="s">
        <v>940</v>
      </c>
      <c r="I274" s="34">
        <v>39083</v>
      </c>
      <c r="J274" s="34">
        <v>40482</v>
      </c>
      <c r="K274" s="34" t="s">
        <v>506</v>
      </c>
      <c r="L274" s="33">
        <v>2089096</v>
      </c>
      <c r="M274" s="33">
        <v>2089096</v>
      </c>
      <c r="N274" s="33">
        <v>1775731.6</v>
      </c>
    </row>
    <row r="275" spans="1:14" ht="112.2" x14ac:dyDescent="0.3">
      <c r="A275" s="30">
        <v>272</v>
      </c>
      <c r="B275" s="32" t="s">
        <v>1400</v>
      </c>
      <c r="C275" s="32" t="s">
        <v>1401</v>
      </c>
      <c r="D275" s="32" t="s">
        <v>1402</v>
      </c>
      <c r="E275" s="32" t="s">
        <v>10</v>
      </c>
      <c r="F275" s="32" t="s">
        <v>315</v>
      </c>
      <c r="G275" s="32" t="s">
        <v>1403</v>
      </c>
      <c r="H275" s="32" t="s">
        <v>1404</v>
      </c>
      <c r="I275" s="34">
        <v>39083</v>
      </c>
      <c r="J275" s="34">
        <v>40663</v>
      </c>
      <c r="K275" s="34" t="s">
        <v>506</v>
      </c>
      <c r="L275" s="33">
        <v>7572380</v>
      </c>
      <c r="M275" s="33">
        <v>7572380</v>
      </c>
      <c r="N275" s="33">
        <v>6436523</v>
      </c>
    </row>
    <row r="276" spans="1:14" ht="122.4" x14ac:dyDescent="0.3">
      <c r="A276" s="30">
        <v>273</v>
      </c>
      <c r="B276" s="32" t="s">
        <v>1405</v>
      </c>
      <c r="C276" s="32" t="s">
        <v>1406</v>
      </c>
      <c r="D276" s="32" t="s">
        <v>1407</v>
      </c>
      <c r="E276" s="32" t="s">
        <v>362</v>
      </c>
      <c r="F276" s="32" t="s">
        <v>363</v>
      </c>
      <c r="G276" s="32" t="s">
        <v>1408</v>
      </c>
      <c r="H276" s="32" t="s">
        <v>1409</v>
      </c>
      <c r="I276" s="34">
        <v>39083</v>
      </c>
      <c r="J276" s="34">
        <v>40512</v>
      </c>
      <c r="K276" s="34" t="s">
        <v>513</v>
      </c>
      <c r="L276" s="33">
        <v>9984025.9100000001</v>
      </c>
      <c r="M276" s="33">
        <v>9984025.9100000001</v>
      </c>
      <c r="N276" s="33">
        <v>8486422.0199999996</v>
      </c>
    </row>
    <row r="277" spans="1:14" ht="102" x14ac:dyDescent="0.3">
      <c r="A277" s="30">
        <v>274</v>
      </c>
      <c r="B277" s="32" t="s">
        <v>1410</v>
      </c>
      <c r="C277" s="32" t="s">
        <v>1411</v>
      </c>
      <c r="D277" s="32" t="s">
        <v>1412</v>
      </c>
      <c r="E277" s="32" t="s">
        <v>215</v>
      </c>
      <c r="F277" s="32" t="s">
        <v>234</v>
      </c>
      <c r="G277" s="32" t="s">
        <v>1413</v>
      </c>
      <c r="H277" s="32" t="s">
        <v>1414</v>
      </c>
      <c r="I277" s="34">
        <v>39083</v>
      </c>
      <c r="J277" s="34">
        <v>41547</v>
      </c>
      <c r="K277" s="34" t="s">
        <v>1041</v>
      </c>
      <c r="L277" s="33">
        <v>21405718.890000001</v>
      </c>
      <c r="M277" s="33">
        <v>5004676.5199999996</v>
      </c>
      <c r="N277" s="33">
        <v>4253975.04</v>
      </c>
    </row>
    <row r="278" spans="1:14" ht="122.4" x14ac:dyDescent="0.3">
      <c r="A278" s="30">
        <v>275</v>
      </c>
      <c r="B278" s="32" t="s">
        <v>1415</v>
      </c>
      <c r="C278" s="32" t="s">
        <v>1416</v>
      </c>
      <c r="D278" s="32" t="s">
        <v>1417</v>
      </c>
      <c r="E278" s="32" t="s">
        <v>275</v>
      </c>
      <c r="F278" s="32" t="s">
        <v>695</v>
      </c>
      <c r="G278" s="32" t="s">
        <v>1418</v>
      </c>
      <c r="H278" s="32" t="s">
        <v>1419</v>
      </c>
      <c r="I278" s="34">
        <v>39083</v>
      </c>
      <c r="J278" s="34">
        <v>40390</v>
      </c>
      <c r="K278" s="34" t="s">
        <v>506</v>
      </c>
      <c r="L278" s="33">
        <v>2917329.9</v>
      </c>
      <c r="M278" s="33">
        <v>2431763.9</v>
      </c>
      <c r="N278" s="33">
        <v>2066999.31</v>
      </c>
    </row>
    <row r="279" spans="1:14" ht="112.2" x14ac:dyDescent="0.3">
      <c r="A279" s="30">
        <v>276</v>
      </c>
      <c r="B279" s="32" t="s">
        <v>1420</v>
      </c>
      <c r="C279" s="32" t="s">
        <v>1421</v>
      </c>
      <c r="D279" s="32" t="s">
        <v>1422</v>
      </c>
      <c r="E279" s="32" t="s">
        <v>215</v>
      </c>
      <c r="F279" s="32" t="s">
        <v>234</v>
      </c>
      <c r="G279" s="32" t="s">
        <v>1423</v>
      </c>
      <c r="H279" s="32" t="s">
        <v>1424</v>
      </c>
      <c r="I279" s="34">
        <v>39083</v>
      </c>
      <c r="J279" s="34">
        <v>40939</v>
      </c>
      <c r="K279" s="34" t="s">
        <v>513</v>
      </c>
      <c r="L279" s="33">
        <v>9554260</v>
      </c>
      <c r="M279" s="33">
        <v>9554260</v>
      </c>
      <c r="N279" s="33">
        <v>8121121</v>
      </c>
    </row>
    <row r="280" spans="1:14" ht="112.2" x14ac:dyDescent="0.3">
      <c r="A280" s="30">
        <v>277</v>
      </c>
      <c r="B280" s="32" t="s">
        <v>1425</v>
      </c>
      <c r="C280" s="32" t="s">
        <v>1426</v>
      </c>
      <c r="D280" s="32" t="s">
        <v>1427</v>
      </c>
      <c r="E280" s="32" t="s">
        <v>228</v>
      </c>
      <c r="F280" s="32" t="s">
        <v>460</v>
      </c>
      <c r="G280" s="32" t="s">
        <v>1428</v>
      </c>
      <c r="H280" s="32" t="s">
        <v>1429</v>
      </c>
      <c r="I280" s="34">
        <v>39083</v>
      </c>
      <c r="J280" s="34">
        <v>41182</v>
      </c>
      <c r="K280" s="34" t="s">
        <v>506</v>
      </c>
      <c r="L280" s="33">
        <v>2852013.53</v>
      </c>
      <c r="M280" s="33">
        <v>2849085.53</v>
      </c>
      <c r="N280" s="33">
        <v>2421722.7000000002</v>
      </c>
    </row>
    <row r="281" spans="1:14" ht="112.2" x14ac:dyDescent="0.3">
      <c r="A281" s="30">
        <v>278</v>
      </c>
      <c r="B281" s="32" t="s">
        <v>1430</v>
      </c>
      <c r="C281" s="32" t="s">
        <v>1431</v>
      </c>
      <c r="D281" s="32" t="s">
        <v>674</v>
      </c>
      <c r="E281" s="32" t="s">
        <v>10</v>
      </c>
      <c r="F281" s="32" t="s">
        <v>315</v>
      </c>
      <c r="G281" s="32" t="s">
        <v>316</v>
      </c>
      <c r="H281" s="32" t="s">
        <v>675</v>
      </c>
      <c r="I281" s="34">
        <v>39083</v>
      </c>
      <c r="J281" s="34">
        <v>41639</v>
      </c>
      <c r="K281" s="34" t="s">
        <v>506</v>
      </c>
      <c r="L281" s="33">
        <v>4621219</v>
      </c>
      <c r="M281" s="33">
        <v>4163349.87</v>
      </c>
      <c r="N281" s="33">
        <v>3538847.38</v>
      </c>
    </row>
    <row r="282" spans="1:14" ht="122.4" x14ac:dyDescent="0.3">
      <c r="A282" s="30">
        <v>279</v>
      </c>
      <c r="B282" s="32" t="s">
        <v>1432</v>
      </c>
      <c r="C282" s="32" t="s">
        <v>1433</v>
      </c>
      <c r="D282" s="32" t="s">
        <v>684</v>
      </c>
      <c r="E282" s="32" t="s">
        <v>215</v>
      </c>
      <c r="F282" s="32" t="s">
        <v>1434</v>
      </c>
      <c r="G282" s="32" t="s">
        <v>685</v>
      </c>
      <c r="H282" s="32" t="s">
        <v>686</v>
      </c>
      <c r="I282" s="34">
        <v>39083</v>
      </c>
      <c r="J282" s="34">
        <v>41060</v>
      </c>
      <c r="K282" s="34" t="s">
        <v>506</v>
      </c>
      <c r="L282" s="33">
        <v>9790036</v>
      </c>
      <c r="M282" s="33">
        <v>9790036</v>
      </c>
      <c r="N282" s="33">
        <v>8321530.5999999996</v>
      </c>
    </row>
    <row r="283" spans="1:14" ht="91.8" x14ac:dyDescent="0.3">
      <c r="A283" s="30">
        <v>280</v>
      </c>
      <c r="B283" s="32" t="s">
        <v>1435</v>
      </c>
      <c r="C283" s="32" t="s">
        <v>1436</v>
      </c>
      <c r="D283" s="32" t="s">
        <v>1437</v>
      </c>
      <c r="E283" s="32" t="s">
        <v>208</v>
      </c>
      <c r="F283" s="32" t="s">
        <v>209</v>
      </c>
      <c r="G283" s="32" t="s">
        <v>210</v>
      </c>
      <c r="H283" s="32" t="s">
        <v>1438</v>
      </c>
      <c r="I283" s="34">
        <v>39083</v>
      </c>
      <c r="J283" s="34">
        <v>40663</v>
      </c>
      <c r="K283" s="34" t="s">
        <v>506</v>
      </c>
      <c r="L283" s="33">
        <v>3995351.18</v>
      </c>
      <c r="M283" s="33">
        <v>3995351.18</v>
      </c>
      <c r="N283" s="33">
        <v>3396048.5</v>
      </c>
    </row>
    <row r="284" spans="1:14" ht="102" x14ac:dyDescent="0.3">
      <c r="A284" s="30">
        <v>281</v>
      </c>
      <c r="B284" s="32" t="s">
        <v>1439</v>
      </c>
      <c r="C284" s="32" t="s">
        <v>1440</v>
      </c>
      <c r="D284" s="32" t="s">
        <v>1441</v>
      </c>
      <c r="E284" s="32" t="s">
        <v>246</v>
      </c>
      <c r="F284" s="32" t="s">
        <v>369</v>
      </c>
      <c r="G284" s="32" t="s">
        <v>1442</v>
      </c>
      <c r="H284" s="32" t="s">
        <v>1443</v>
      </c>
      <c r="I284" s="34">
        <v>39083</v>
      </c>
      <c r="J284" s="34">
        <v>41029</v>
      </c>
      <c r="K284" s="34" t="s">
        <v>513</v>
      </c>
      <c r="L284" s="33">
        <v>1548971.25</v>
      </c>
      <c r="M284" s="33">
        <v>1548971.25</v>
      </c>
      <c r="N284" s="33">
        <v>1316625.56</v>
      </c>
    </row>
    <row r="285" spans="1:14" ht="112.2" x14ac:dyDescent="0.3">
      <c r="A285" s="30">
        <v>282</v>
      </c>
      <c r="B285" s="32" t="s">
        <v>1444</v>
      </c>
      <c r="C285" s="32" t="s">
        <v>1445</v>
      </c>
      <c r="D285" s="32" t="s">
        <v>1277</v>
      </c>
      <c r="E285" s="32" t="s">
        <v>246</v>
      </c>
      <c r="F285" s="32" t="s">
        <v>369</v>
      </c>
      <c r="G285" s="32" t="s">
        <v>1278</v>
      </c>
      <c r="H285" s="32" t="s">
        <v>1279</v>
      </c>
      <c r="I285" s="34">
        <v>39083</v>
      </c>
      <c r="J285" s="34">
        <v>40939</v>
      </c>
      <c r="K285" s="34" t="s">
        <v>506</v>
      </c>
      <c r="L285" s="33">
        <v>10044878.52</v>
      </c>
      <c r="M285" s="33">
        <v>9999738.5199999996</v>
      </c>
      <c r="N285" s="33">
        <v>8499777.7400000002</v>
      </c>
    </row>
    <row r="286" spans="1:14" ht="112.2" x14ac:dyDescent="0.3">
      <c r="A286" s="30">
        <v>283</v>
      </c>
      <c r="B286" s="32" t="s">
        <v>1446</v>
      </c>
      <c r="C286" s="32" t="s">
        <v>1447</v>
      </c>
      <c r="D286" s="32" t="s">
        <v>1252</v>
      </c>
      <c r="E286" s="32" t="s">
        <v>215</v>
      </c>
      <c r="F286" s="32" t="s">
        <v>234</v>
      </c>
      <c r="G286" s="32" t="s">
        <v>1253</v>
      </c>
      <c r="H286" s="32" t="s">
        <v>1254</v>
      </c>
      <c r="I286" s="34">
        <v>39083</v>
      </c>
      <c r="J286" s="34">
        <v>41029</v>
      </c>
      <c r="K286" s="34" t="s">
        <v>513</v>
      </c>
      <c r="L286" s="33">
        <v>9999780</v>
      </c>
      <c r="M286" s="33">
        <v>9999780</v>
      </c>
      <c r="N286" s="33">
        <v>8499813</v>
      </c>
    </row>
    <row r="287" spans="1:14" ht="102" x14ac:dyDescent="0.3">
      <c r="A287" s="30">
        <v>284</v>
      </c>
      <c r="B287" s="32" t="s">
        <v>1448</v>
      </c>
      <c r="C287" s="32" t="s">
        <v>1449</v>
      </c>
      <c r="D287" s="32" t="s">
        <v>1277</v>
      </c>
      <c r="E287" s="32" t="s">
        <v>246</v>
      </c>
      <c r="F287" s="32" t="s">
        <v>369</v>
      </c>
      <c r="G287" s="32" t="s">
        <v>1278</v>
      </c>
      <c r="H287" s="32" t="s">
        <v>1279</v>
      </c>
      <c r="I287" s="34">
        <v>39083</v>
      </c>
      <c r="J287" s="34">
        <v>40908</v>
      </c>
      <c r="K287" s="34" t="s">
        <v>506</v>
      </c>
      <c r="L287" s="33">
        <v>10052220</v>
      </c>
      <c r="M287" s="33">
        <v>10000000</v>
      </c>
      <c r="N287" s="33">
        <v>8500000</v>
      </c>
    </row>
    <row r="288" spans="1:14" ht="112.2" x14ac:dyDescent="0.3">
      <c r="A288" s="30">
        <v>285</v>
      </c>
      <c r="B288" s="32" t="s">
        <v>1450</v>
      </c>
      <c r="C288" s="32" t="s">
        <v>1451</v>
      </c>
      <c r="D288" s="32" t="s">
        <v>1277</v>
      </c>
      <c r="E288" s="32" t="s">
        <v>246</v>
      </c>
      <c r="F288" s="32" t="s">
        <v>369</v>
      </c>
      <c r="G288" s="32" t="s">
        <v>1278</v>
      </c>
      <c r="H288" s="32" t="s">
        <v>1279</v>
      </c>
      <c r="I288" s="34">
        <v>39083</v>
      </c>
      <c r="J288" s="34">
        <v>40939</v>
      </c>
      <c r="K288" s="34" t="s">
        <v>513</v>
      </c>
      <c r="L288" s="33">
        <v>9331186.5199999996</v>
      </c>
      <c r="M288" s="33">
        <v>9331186.5199999996</v>
      </c>
      <c r="N288" s="33">
        <v>7931508.54</v>
      </c>
    </row>
    <row r="289" spans="1:14" ht="122.4" x14ac:dyDescent="0.3">
      <c r="A289" s="30">
        <v>286</v>
      </c>
      <c r="B289" s="32" t="s">
        <v>1452</v>
      </c>
      <c r="C289" s="32" t="s">
        <v>1453</v>
      </c>
      <c r="D289" s="32" t="s">
        <v>1189</v>
      </c>
      <c r="E289" s="32" t="s">
        <v>215</v>
      </c>
      <c r="F289" s="32" t="s">
        <v>234</v>
      </c>
      <c r="G289" s="32" t="s">
        <v>1190</v>
      </c>
      <c r="H289" s="32" t="s">
        <v>1191</v>
      </c>
      <c r="I289" s="34">
        <v>39083</v>
      </c>
      <c r="J289" s="34">
        <v>41305</v>
      </c>
      <c r="K289" s="34" t="s">
        <v>513</v>
      </c>
      <c r="L289" s="33">
        <v>14920436.699999999</v>
      </c>
      <c r="M289" s="33">
        <v>10000000</v>
      </c>
      <c r="N289" s="33">
        <v>8500000</v>
      </c>
    </row>
    <row r="290" spans="1:14" ht="112.2" x14ac:dyDescent="0.3">
      <c r="A290" s="30">
        <v>287</v>
      </c>
      <c r="B290" s="32" t="s">
        <v>1454</v>
      </c>
      <c r="C290" s="32" t="s">
        <v>1455</v>
      </c>
      <c r="D290" s="32" t="s">
        <v>1311</v>
      </c>
      <c r="E290" s="32" t="s">
        <v>228</v>
      </c>
      <c r="F290" s="32" t="s">
        <v>234</v>
      </c>
      <c r="G290" s="32" t="s">
        <v>1456</v>
      </c>
      <c r="H290" s="32" t="s">
        <v>1457</v>
      </c>
      <c r="I290" s="34">
        <v>39083</v>
      </c>
      <c r="J290" s="34">
        <v>41274</v>
      </c>
      <c r="K290" s="34" t="s">
        <v>506</v>
      </c>
      <c r="L290" s="33">
        <v>11022480.01</v>
      </c>
      <c r="M290" s="33">
        <v>10000000</v>
      </c>
      <c r="N290" s="33">
        <v>8500000</v>
      </c>
    </row>
    <row r="291" spans="1:14" ht="112.2" x14ac:dyDescent="0.3">
      <c r="A291" s="30">
        <v>288</v>
      </c>
      <c r="B291" s="32" t="s">
        <v>1458</v>
      </c>
      <c r="C291" s="32" t="s">
        <v>1459</v>
      </c>
      <c r="D291" s="32" t="s">
        <v>1311</v>
      </c>
      <c r="E291" s="32" t="s">
        <v>228</v>
      </c>
      <c r="F291" s="32" t="s">
        <v>234</v>
      </c>
      <c r="G291" s="32" t="s">
        <v>1456</v>
      </c>
      <c r="H291" s="32" t="s">
        <v>1460</v>
      </c>
      <c r="I291" s="34">
        <v>39083</v>
      </c>
      <c r="J291" s="34">
        <v>40908</v>
      </c>
      <c r="K291" s="34" t="s">
        <v>506</v>
      </c>
      <c r="L291" s="33">
        <v>10382480.01</v>
      </c>
      <c r="M291" s="33">
        <v>10000000</v>
      </c>
      <c r="N291" s="33">
        <v>8500000</v>
      </c>
    </row>
    <row r="292" spans="1:14" ht="122.4" x14ac:dyDescent="0.3">
      <c r="A292" s="30">
        <v>289</v>
      </c>
      <c r="B292" s="32" t="s">
        <v>1461</v>
      </c>
      <c r="C292" s="32" t="s">
        <v>1462</v>
      </c>
      <c r="D292" s="32" t="s">
        <v>807</v>
      </c>
      <c r="E292" s="32" t="s">
        <v>362</v>
      </c>
      <c r="F292" s="32" t="s">
        <v>363</v>
      </c>
      <c r="G292" s="32" t="s">
        <v>808</v>
      </c>
      <c r="H292" s="32" t="s">
        <v>809</v>
      </c>
      <c r="I292" s="34">
        <v>39083</v>
      </c>
      <c r="J292" s="34">
        <v>41152</v>
      </c>
      <c r="K292" s="34" t="s">
        <v>1041</v>
      </c>
      <c r="L292" s="33">
        <v>7839359.4100000001</v>
      </c>
      <c r="M292" s="33">
        <v>7815569.4100000001</v>
      </c>
      <c r="N292" s="33">
        <v>6643233.9900000002</v>
      </c>
    </row>
    <row r="293" spans="1:14" ht="112.2" x14ac:dyDescent="0.3">
      <c r="A293" s="30">
        <v>290</v>
      </c>
      <c r="B293" s="32" t="s">
        <v>1463</v>
      </c>
      <c r="C293" s="32" t="s">
        <v>1464</v>
      </c>
      <c r="D293" s="32" t="s">
        <v>1465</v>
      </c>
      <c r="E293" s="32" t="s">
        <v>362</v>
      </c>
      <c r="F293" s="32" t="s">
        <v>363</v>
      </c>
      <c r="G293" s="32" t="s">
        <v>1466</v>
      </c>
      <c r="H293" s="32" t="s">
        <v>1467</v>
      </c>
      <c r="I293" s="34">
        <v>39083</v>
      </c>
      <c r="J293" s="34">
        <v>41274</v>
      </c>
      <c r="K293" s="34" t="s">
        <v>506</v>
      </c>
      <c r="L293" s="33">
        <v>2199809.1800000002</v>
      </c>
      <c r="M293" s="33">
        <v>1091563.96</v>
      </c>
      <c r="N293" s="33">
        <v>927829.36</v>
      </c>
    </row>
    <row r="294" spans="1:14" ht="102" x14ac:dyDescent="0.3">
      <c r="A294" s="30">
        <v>291</v>
      </c>
      <c r="B294" s="32" t="s">
        <v>1468</v>
      </c>
      <c r="C294" s="32" t="s">
        <v>1469</v>
      </c>
      <c r="D294" s="32" t="s">
        <v>684</v>
      </c>
      <c r="E294" s="32" t="s">
        <v>215</v>
      </c>
      <c r="F294" s="32" t="s">
        <v>1434</v>
      </c>
      <c r="G294" s="32" t="s">
        <v>685</v>
      </c>
      <c r="H294" s="32" t="s">
        <v>686</v>
      </c>
      <c r="I294" s="34">
        <v>39083</v>
      </c>
      <c r="J294" s="34">
        <v>42308</v>
      </c>
      <c r="K294" s="34" t="s">
        <v>506</v>
      </c>
      <c r="L294" s="33">
        <v>3516310.5</v>
      </c>
      <c r="M294" s="33">
        <v>3075800</v>
      </c>
      <c r="N294" s="33">
        <v>2614430</v>
      </c>
    </row>
    <row r="295" spans="1:14" ht="102" x14ac:dyDescent="0.3">
      <c r="A295" s="30">
        <v>292</v>
      </c>
      <c r="B295" s="32" t="s">
        <v>1470</v>
      </c>
      <c r="C295" s="32" t="s">
        <v>1471</v>
      </c>
      <c r="D295" s="32" t="s">
        <v>1472</v>
      </c>
      <c r="E295" s="32" t="s">
        <v>374</v>
      </c>
      <c r="F295" s="32" t="s">
        <v>1473</v>
      </c>
      <c r="G295" s="32" t="s">
        <v>1474</v>
      </c>
      <c r="H295" s="32" t="s">
        <v>1475</v>
      </c>
      <c r="I295" s="34">
        <v>39083</v>
      </c>
      <c r="J295" s="34">
        <v>40816</v>
      </c>
      <c r="K295" s="34" t="s">
        <v>506</v>
      </c>
      <c r="L295" s="33">
        <v>1578948.2</v>
      </c>
      <c r="M295" s="33">
        <v>1578948.2</v>
      </c>
      <c r="N295" s="33">
        <v>1342105.97</v>
      </c>
    </row>
    <row r="296" spans="1:14" ht="112.2" x14ac:dyDescent="0.3">
      <c r="A296" s="30">
        <v>293</v>
      </c>
      <c r="B296" s="32" t="s">
        <v>1476</v>
      </c>
      <c r="C296" s="32" t="s">
        <v>1477</v>
      </c>
      <c r="D296" s="32" t="s">
        <v>1472</v>
      </c>
      <c r="E296" s="32" t="s">
        <v>374</v>
      </c>
      <c r="F296" s="32" t="s">
        <v>1473</v>
      </c>
      <c r="G296" s="32" t="s">
        <v>1474</v>
      </c>
      <c r="H296" s="32" t="s">
        <v>1475</v>
      </c>
      <c r="I296" s="34">
        <v>39083</v>
      </c>
      <c r="J296" s="34">
        <v>40816</v>
      </c>
      <c r="K296" s="34" t="s">
        <v>506</v>
      </c>
      <c r="L296" s="33">
        <v>3550626.5</v>
      </c>
      <c r="M296" s="33">
        <v>3550626.5</v>
      </c>
      <c r="N296" s="33">
        <v>3018032.52</v>
      </c>
    </row>
    <row r="297" spans="1:14" ht="102" x14ac:dyDescent="0.3">
      <c r="A297" s="30">
        <v>294</v>
      </c>
      <c r="B297" s="32" t="s">
        <v>1478</v>
      </c>
      <c r="C297" s="32" t="s">
        <v>1479</v>
      </c>
      <c r="D297" s="32" t="s">
        <v>1480</v>
      </c>
      <c r="E297" s="32" t="s">
        <v>374</v>
      </c>
      <c r="F297" s="32" t="s">
        <v>1184</v>
      </c>
      <c r="G297" s="32" t="s">
        <v>1185</v>
      </c>
      <c r="H297" s="32" t="s">
        <v>1308</v>
      </c>
      <c r="I297" s="34">
        <v>39083</v>
      </c>
      <c r="J297" s="34">
        <v>40543</v>
      </c>
      <c r="K297" s="34" t="s">
        <v>506</v>
      </c>
      <c r="L297" s="33">
        <v>2133000</v>
      </c>
      <c r="M297" s="33">
        <v>2132000</v>
      </c>
      <c r="N297" s="33">
        <v>1812200</v>
      </c>
    </row>
    <row r="298" spans="1:14" ht="122.4" x14ac:dyDescent="0.3">
      <c r="A298" s="30">
        <v>295</v>
      </c>
      <c r="B298" s="32" t="s">
        <v>1481</v>
      </c>
      <c r="C298" s="32" t="s">
        <v>1482</v>
      </c>
      <c r="D298" s="32" t="s">
        <v>1270</v>
      </c>
      <c r="E298" s="32" t="s">
        <v>215</v>
      </c>
      <c r="F298" s="32" t="s">
        <v>234</v>
      </c>
      <c r="G298" s="32" t="s">
        <v>1271</v>
      </c>
      <c r="H298" s="32" t="s">
        <v>1272</v>
      </c>
      <c r="I298" s="34">
        <v>39083</v>
      </c>
      <c r="J298" s="34">
        <v>41608</v>
      </c>
      <c r="K298" s="34" t="s">
        <v>513</v>
      </c>
      <c r="L298" s="33">
        <v>9396860.9600000009</v>
      </c>
      <c r="M298" s="33">
        <v>9396860.9600000009</v>
      </c>
      <c r="N298" s="33">
        <v>7987331.8099999996</v>
      </c>
    </row>
    <row r="299" spans="1:14" ht="112.2" x14ac:dyDescent="0.3">
      <c r="A299" s="30">
        <v>296</v>
      </c>
      <c r="B299" s="32" t="s">
        <v>1483</v>
      </c>
      <c r="C299" s="32" t="s">
        <v>1484</v>
      </c>
      <c r="D299" s="32" t="s">
        <v>694</v>
      </c>
      <c r="E299" s="32" t="s">
        <v>275</v>
      </c>
      <c r="F299" s="32" t="s">
        <v>695</v>
      </c>
      <c r="G299" s="32" t="s">
        <v>696</v>
      </c>
      <c r="H299" s="32" t="s">
        <v>697</v>
      </c>
      <c r="I299" s="34">
        <v>39083</v>
      </c>
      <c r="J299" s="34">
        <v>40602</v>
      </c>
      <c r="K299" s="34" t="s">
        <v>506</v>
      </c>
      <c r="L299" s="33">
        <v>7691386.9699999997</v>
      </c>
      <c r="M299" s="33">
        <v>7579948.9699999997</v>
      </c>
      <c r="N299" s="33">
        <v>6442956.6200000001</v>
      </c>
    </row>
    <row r="300" spans="1:14" ht="102" x14ac:dyDescent="0.3">
      <c r="A300" s="30">
        <v>297</v>
      </c>
      <c r="B300" s="32" t="s">
        <v>1485</v>
      </c>
      <c r="C300" s="32" t="s">
        <v>1486</v>
      </c>
      <c r="D300" s="32" t="s">
        <v>694</v>
      </c>
      <c r="E300" s="32" t="s">
        <v>275</v>
      </c>
      <c r="F300" s="32" t="s">
        <v>695</v>
      </c>
      <c r="G300" s="32" t="s">
        <v>696</v>
      </c>
      <c r="H300" s="32" t="s">
        <v>697</v>
      </c>
      <c r="I300" s="34">
        <v>39083</v>
      </c>
      <c r="J300" s="34">
        <v>40602</v>
      </c>
      <c r="K300" s="34" t="s">
        <v>506</v>
      </c>
      <c r="L300" s="33">
        <v>6696994</v>
      </c>
      <c r="M300" s="33">
        <v>6696994</v>
      </c>
      <c r="N300" s="33">
        <v>5692444.9000000004</v>
      </c>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topLeftCell="A30" zoomScale="70" zoomScaleNormal="100" zoomScaleSheetLayoutView="70" workbookViewId="0">
      <selection activeCell="D36" sqref="D36"/>
    </sheetView>
  </sheetViews>
  <sheetFormatPr defaultColWidth="9.109375" defaultRowHeight="13.8" x14ac:dyDescent="0.3"/>
  <cols>
    <col min="1" max="1" width="5.109375" style="103" customWidth="1"/>
    <col min="2" max="2" width="64.5546875" style="1" customWidth="1"/>
    <col min="3" max="4" width="23.33203125" style="1" customWidth="1"/>
    <col min="5" max="5" width="103.88671875" style="1" customWidth="1"/>
    <col min="6" max="16384" width="9.109375" style="1"/>
  </cols>
  <sheetData>
    <row r="1" spans="1:5" ht="30" customHeight="1" thickBot="1" x14ac:dyDescent="0.35">
      <c r="A1" s="176" t="s">
        <v>1757</v>
      </c>
      <c r="B1" s="177"/>
      <c r="C1" s="178"/>
      <c r="D1" s="178"/>
      <c r="E1" s="179"/>
    </row>
    <row r="2" spans="1:5" ht="94.5" customHeight="1" x14ac:dyDescent="0.3">
      <c r="A2" s="180">
        <v>1</v>
      </c>
      <c r="B2" s="89" t="s">
        <v>1758</v>
      </c>
      <c r="C2" s="181" t="s">
        <v>1871</v>
      </c>
      <c r="D2" s="182"/>
      <c r="E2" s="183"/>
    </row>
    <row r="3" spans="1:5" ht="40.5" customHeight="1" thickBot="1" x14ac:dyDescent="0.35">
      <c r="A3" s="180"/>
      <c r="B3" s="89" t="s">
        <v>1759</v>
      </c>
      <c r="C3" s="184" t="s">
        <v>1760</v>
      </c>
      <c r="D3" s="185"/>
      <c r="E3" s="186"/>
    </row>
    <row r="4" spans="1:5" ht="15" customHeight="1" thickBot="1" x14ac:dyDescent="0.35">
      <c r="A4" s="187"/>
      <c r="B4" s="187"/>
      <c r="C4" s="188"/>
      <c r="D4" s="188"/>
      <c r="E4" s="188"/>
    </row>
    <row r="5" spans="1:5" ht="24.9" customHeight="1" thickBot="1" x14ac:dyDescent="0.35">
      <c r="A5" s="90">
        <v>2</v>
      </c>
      <c r="B5" s="189" t="s">
        <v>1761</v>
      </c>
      <c r="C5" s="190"/>
      <c r="D5" s="190"/>
      <c r="E5" s="191"/>
    </row>
    <row r="6" spans="1:5" ht="60.75" customHeight="1" x14ac:dyDescent="0.3">
      <c r="A6" s="91" t="s">
        <v>13</v>
      </c>
      <c r="B6" s="92" t="s">
        <v>1762</v>
      </c>
      <c r="C6" s="92" t="s">
        <v>1763</v>
      </c>
      <c r="D6" s="92" t="s">
        <v>1764</v>
      </c>
      <c r="E6" s="93" t="s">
        <v>1765</v>
      </c>
    </row>
    <row r="7" spans="1:5" ht="106.5" customHeight="1" x14ac:dyDescent="0.3">
      <c r="A7" s="94">
        <v>1</v>
      </c>
      <c r="B7" s="95" t="s">
        <v>1766</v>
      </c>
      <c r="C7" s="96" t="s">
        <v>1767</v>
      </c>
      <c r="D7" s="97" t="s">
        <v>1768</v>
      </c>
      <c r="E7" s="98" t="s">
        <v>1769</v>
      </c>
    </row>
    <row r="8" spans="1:5" ht="15" customHeight="1" thickBot="1" x14ac:dyDescent="0.35">
      <c r="A8" s="192"/>
      <c r="B8" s="192"/>
      <c r="C8" s="192"/>
      <c r="D8" s="192"/>
      <c r="E8" s="192"/>
    </row>
    <row r="9" spans="1:5" ht="24.9" customHeight="1" thickBot="1" x14ac:dyDescent="0.35">
      <c r="A9" s="90">
        <v>3</v>
      </c>
      <c r="B9" s="189" t="s">
        <v>1770</v>
      </c>
      <c r="C9" s="190"/>
      <c r="D9" s="190"/>
      <c r="E9" s="191"/>
    </row>
    <row r="10" spans="1:5" ht="30" customHeight="1" x14ac:dyDescent="0.3">
      <c r="A10" s="99" t="s">
        <v>13</v>
      </c>
      <c r="B10" s="193" t="s">
        <v>1763</v>
      </c>
      <c r="C10" s="194"/>
      <c r="D10" s="92" t="s">
        <v>1764</v>
      </c>
      <c r="E10" s="100" t="s">
        <v>1771</v>
      </c>
    </row>
    <row r="11" spans="1:5" ht="56.25" customHeight="1" x14ac:dyDescent="0.3">
      <c r="A11" s="94">
        <v>1</v>
      </c>
      <c r="B11" s="173" t="s">
        <v>1772</v>
      </c>
      <c r="C11" s="174"/>
      <c r="D11" s="97" t="s">
        <v>1773</v>
      </c>
      <c r="E11" s="98" t="s">
        <v>1774</v>
      </c>
    </row>
    <row r="12" spans="1:5" ht="68.25" customHeight="1" x14ac:dyDescent="0.3">
      <c r="A12" s="94">
        <v>2</v>
      </c>
      <c r="B12" s="173" t="s">
        <v>1775</v>
      </c>
      <c r="C12" s="174"/>
      <c r="D12" s="97" t="s">
        <v>1776</v>
      </c>
      <c r="E12" s="98" t="s">
        <v>1777</v>
      </c>
    </row>
    <row r="13" spans="1:5" ht="74.25" customHeight="1" x14ac:dyDescent="0.3">
      <c r="A13" s="94">
        <v>3</v>
      </c>
      <c r="B13" s="173" t="s">
        <v>1778</v>
      </c>
      <c r="C13" s="174"/>
      <c r="D13" s="97" t="s">
        <v>1779</v>
      </c>
      <c r="E13" s="98" t="s">
        <v>1780</v>
      </c>
    </row>
    <row r="14" spans="1:5" ht="74.25" customHeight="1" x14ac:dyDescent="0.3">
      <c r="A14" s="94">
        <v>4</v>
      </c>
      <c r="B14" s="173" t="s">
        <v>1781</v>
      </c>
      <c r="C14" s="174"/>
      <c r="D14" s="97" t="s">
        <v>1782</v>
      </c>
      <c r="E14" s="98" t="s">
        <v>1783</v>
      </c>
    </row>
    <row r="15" spans="1:5" ht="156.75" customHeight="1" x14ac:dyDescent="0.3">
      <c r="A15" s="94">
        <v>5</v>
      </c>
      <c r="B15" s="173" t="s">
        <v>1784</v>
      </c>
      <c r="C15" s="174"/>
      <c r="D15" s="97" t="s">
        <v>1785</v>
      </c>
      <c r="E15" s="98" t="s">
        <v>1786</v>
      </c>
    </row>
    <row r="16" spans="1:5" ht="164.25" customHeight="1" x14ac:dyDescent="0.3">
      <c r="A16" s="94">
        <v>6</v>
      </c>
      <c r="B16" s="173" t="s">
        <v>1787</v>
      </c>
      <c r="C16" s="174"/>
      <c r="D16" s="97" t="s">
        <v>1788</v>
      </c>
      <c r="E16" s="98" t="s">
        <v>1789</v>
      </c>
    </row>
    <row r="17" spans="1:5" ht="120.75" customHeight="1" x14ac:dyDescent="0.3">
      <c r="A17" s="94">
        <v>7</v>
      </c>
      <c r="B17" s="173" t="s">
        <v>1790</v>
      </c>
      <c r="C17" s="174"/>
      <c r="D17" s="97" t="s">
        <v>1791</v>
      </c>
      <c r="E17" s="98" t="s">
        <v>1792</v>
      </c>
    </row>
    <row r="18" spans="1:5" ht="66.75" customHeight="1" x14ac:dyDescent="0.3">
      <c r="A18" s="94">
        <v>8</v>
      </c>
      <c r="B18" s="173" t="s">
        <v>1793</v>
      </c>
      <c r="C18" s="174"/>
      <c r="D18" s="97" t="s">
        <v>1794</v>
      </c>
      <c r="E18" s="98" t="s">
        <v>1795</v>
      </c>
    </row>
    <row r="19" spans="1:5" ht="87.75" customHeight="1" x14ac:dyDescent="0.3">
      <c r="A19" s="94">
        <v>9</v>
      </c>
      <c r="B19" s="173" t="s">
        <v>1796</v>
      </c>
      <c r="C19" s="174"/>
      <c r="D19" s="97" t="s">
        <v>1797</v>
      </c>
      <c r="E19" s="98" t="s">
        <v>1798</v>
      </c>
    </row>
    <row r="20" spans="1:5" ht="63" customHeight="1" x14ac:dyDescent="0.3">
      <c r="A20" s="94">
        <v>10</v>
      </c>
      <c r="B20" s="173" t="s">
        <v>1799</v>
      </c>
      <c r="C20" s="174"/>
      <c r="D20" s="97" t="s">
        <v>1800</v>
      </c>
      <c r="E20" s="98" t="s">
        <v>1801</v>
      </c>
    </row>
    <row r="21" spans="1:5" ht="63" customHeight="1" x14ac:dyDescent="0.3">
      <c r="A21" s="94">
        <v>11</v>
      </c>
      <c r="B21" s="173" t="s">
        <v>1802</v>
      </c>
      <c r="C21" s="174"/>
      <c r="D21" s="97" t="s">
        <v>1803</v>
      </c>
      <c r="E21" s="98" t="s">
        <v>1804</v>
      </c>
    </row>
    <row r="22" spans="1:5" ht="138" customHeight="1" x14ac:dyDescent="0.3">
      <c r="A22" s="94">
        <v>12</v>
      </c>
      <c r="B22" s="173" t="s">
        <v>1784</v>
      </c>
      <c r="C22" s="174"/>
      <c r="D22" s="97" t="s">
        <v>1805</v>
      </c>
      <c r="E22" s="98" t="s">
        <v>1806</v>
      </c>
    </row>
    <row r="23" spans="1:5" ht="107.25" customHeight="1" x14ac:dyDescent="0.3">
      <c r="A23" s="94">
        <v>13</v>
      </c>
      <c r="B23" s="173" t="s">
        <v>1807</v>
      </c>
      <c r="C23" s="174"/>
      <c r="D23" s="97" t="s">
        <v>1808</v>
      </c>
      <c r="E23" s="98" t="s">
        <v>1809</v>
      </c>
    </row>
    <row r="24" spans="1:5" ht="146.25" customHeight="1" x14ac:dyDescent="0.3">
      <c r="A24" s="94">
        <v>14</v>
      </c>
      <c r="B24" s="173" t="s">
        <v>1810</v>
      </c>
      <c r="C24" s="174"/>
      <c r="D24" s="97" t="s">
        <v>1811</v>
      </c>
      <c r="E24" s="98" t="s">
        <v>1812</v>
      </c>
    </row>
    <row r="25" spans="1:5" ht="82.5" customHeight="1" x14ac:dyDescent="0.3">
      <c r="A25" s="94">
        <v>15</v>
      </c>
      <c r="B25" s="173" t="s">
        <v>1813</v>
      </c>
      <c r="C25" s="174"/>
      <c r="D25" s="97" t="s">
        <v>1814</v>
      </c>
      <c r="E25" s="98" t="s">
        <v>1815</v>
      </c>
    </row>
    <row r="26" spans="1:5" ht="93.75" customHeight="1" x14ac:dyDescent="0.3">
      <c r="A26" s="94">
        <v>16</v>
      </c>
      <c r="B26" s="173" t="s">
        <v>1816</v>
      </c>
      <c r="C26" s="174"/>
      <c r="D26" s="97" t="s">
        <v>1817</v>
      </c>
      <c r="E26" s="98" t="s">
        <v>1818</v>
      </c>
    </row>
    <row r="27" spans="1:5" ht="156" customHeight="1" x14ac:dyDescent="0.3">
      <c r="A27" s="94">
        <v>17</v>
      </c>
      <c r="B27" s="173" t="s">
        <v>1819</v>
      </c>
      <c r="C27" s="174"/>
      <c r="D27" s="97" t="s">
        <v>1820</v>
      </c>
      <c r="E27" s="98" t="s">
        <v>1821</v>
      </c>
    </row>
    <row r="28" spans="1:5" ht="56.25" customHeight="1" x14ac:dyDescent="0.3">
      <c r="A28" s="94">
        <v>18</v>
      </c>
      <c r="B28" s="173" t="s">
        <v>1822</v>
      </c>
      <c r="C28" s="174"/>
      <c r="D28" s="97" t="s">
        <v>1823</v>
      </c>
      <c r="E28" s="98" t="s">
        <v>1824</v>
      </c>
    </row>
    <row r="29" spans="1:5" ht="211.5" customHeight="1" x14ac:dyDescent="0.3">
      <c r="A29" s="94">
        <v>19</v>
      </c>
      <c r="B29" s="173" t="s">
        <v>1825</v>
      </c>
      <c r="C29" s="174"/>
      <c r="D29" s="97" t="s">
        <v>1826</v>
      </c>
      <c r="E29" s="98" t="s">
        <v>1827</v>
      </c>
    </row>
    <row r="30" spans="1:5" ht="136.5" customHeight="1" x14ac:dyDescent="0.3">
      <c r="A30" s="94">
        <v>20</v>
      </c>
      <c r="B30" s="173" t="s">
        <v>1828</v>
      </c>
      <c r="C30" s="174"/>
      <c r="D30" s="97" t="s">
        <v>1829</v>
      </c>
      <c r="E30" s="98" t="s">
        <v>1830</v>
      </c>
    </row>
    <row r="31" spans="1:5" ht="221.25" customHeight="1" x14ac:dyDescent="0.3">
      <c r="A31" s="94">
        <v>21</v>
      </c>
      <c r="B31" s="173" t="s">
        <v>1831</v>
      </c>
      <c r="C31" s="174"/>
      <c r="D31" s="97" t="s">
        <v>1832</v>
      </c>
      <c r="E31" s="98" t="s">
        <v>1833</v>
      </c>
    </row>
    <row r="32" spans="1:5" ht="78.75" customHeight="1" x14ac:dyDescent="0.3">
      <c r="A32" s="94">
        <v>22</v>
      </c>
      <c r="B32" s="173" t="s">
        <v>1834</v>
      </c>
      <c r="C32" s="174"/>
      <c r="D32" s="97" t="s">
        <v>1835</v>
      </c>
      <c r="E32" s="98" t="s">
        <v>1836</v>
      </c>
    </row>
    <row r="33" spans="1:5" ht="81" customHeight="1" x14ac:dyDescent="0.3">
      <c r="A33" s="94">
        <v>23</v>
      </c>
      <c r="B33" s="173" t="s">
        <v>1837</v>
      </c>
      <c r="C33" s="174"/>
      <c r="D33" s="97" t="s">
        <v>1838</v>
      </c>
      <c r="E33" s="98" t="s">
        <v>1839</v>
      </c>
    </row>
    <row r="34" spans="1:5" ht="82.5" customHeight="1" x14ac:dyDescent="0.3">
      <c r="A34" s="94">
        <v>24</v>
      </c>
      <c r="B34" s="175" t="s">
        <v>1840</v>
      </c>
      <c r="C34" s="175"/>
      <c r="D34" s="101" t="s">
        <v>1841</v>
      </c>
      <c r="E34" s="102" t="s">
        <v>1842</v>
      </c>
    </row>
    <row r="35" spans="1:5" ht="30" customHeight="1" x14ac:dyDescent="0.3"/>
    <row r="36" spans="1:5" ht="30" customHeight="1" x14ac:dyDescent="0.3"/>
    <row r="37" spans="1:5" ht="30" customHeight="1" x14ac:dyDescent="0.3"/>
    <row r="38" spans="1:5" ht="30" customHeight="1" x14ac:dyDescent="0.3"/>
    <row r="39" spans="1:5" ht="30" customHeight="1" x14ac:dyDescent="0.3"/>
    <row r="40" spans="1:5" s="103" customFormat="1" ht="30" customHeight="1" x14ac:dyDescent="0.3">
      <c r="B40" s="1"/>
      <c r="C40" s="1"/>
      <c r="D40" s="1"/>
      <c r="E40" s="1"/>
    </row>
    <row r="41" spans="1:5" s="103" customFormat="1" ht="30" customHeight="1" x14ac:dyDescent="0.3">
      <c r="B41" s="1"/>
      <c r="C41" s="1"/>
      <c r="D41" s="1"/>
      <c r="E41" s="1"/>
    </row>
    <row r="42" spans="1:5" s="103" customFormat="1" ht="30" customHeight="1" x14ac:dyDescent="0.3">
      <c r="B42" s="1"/>
      <c r="C42" s="1"/>
      <c r="D42" s="1"/>
      <c r="E42" s="1"/>
    </row>
    <row r="43" spans="1:5" s="103" customFormat="1" ht="30" customHeight="1" x14ac:dyDescent="0.3">
      <c r="B43" s="1"/>
      <c r="C43" s="1"/>
      <c r="D43" s="1"/>
      <c r="E43" s="1"/>
    </row>
    <row r="44" spans="1:5" s="103" customFormat="1" ht="30" customHeight="1" x14ac:dyDescent="0.3">
      <c r="B44" s="1"/>
      <c r="C44" s="1"/>
      <c r="D44" s="1"/>
      <c r="E44" s="1"/>
    </row>
    <row r="45" spans="1:5" s="103" customFormat="1" ht="30" customHeight="1" x14ac:dyDescent="0.3">
      <c r="B45" s="1"/>
      <c r="C45" s="1"/>
      <c r="D45" s="1"/>
      <c r="E45" s="1"/>
    </row>
  </sheetData>
  <mergeCells count="33">
    <mergeCell ref="B13:C13"/>
    <mergeCell ref="A1:E1"/>
    <mergeCell ref="A2:A3"/>
    <mergeCell ref="C2:E2"/>
    <mergeCell ref="C3:E3"/>
    <mergeCell ref="A4:E4"/>
    <mergeCell ref="B5:E5"/>
    <mergeCell ref="A8:E8"/>
    <mergeCell ref="B9:E9"/>
    <mergeCell ref="B10:C10"/>
    <mergeCell ref="B11:C11"/>
    <mergeCell ref="B12:C12"/>
    <mergeCell ref="B25:C25"/>
    <mergeCell ref="B14:C14"/>
    <mergeCell ref="B15:C15"/>
    <mergeCell ref="B16:C16"/>
    <mergeCell ref="B17:C17"/>
    <mergeCell ref="B18:C18"/>
    <mergeCell ref="B19:C19"/>
    <mergeCell ref="B20:C20"/>
    <mergeCell ref="B21:C21"/>
    <mergeCell ref="B22:C22"/>
    <mergeCell ref="B23:C23"/>
    <mergeCell ref="B24:C24"/>
    <mergeCell ref="B32:C32"/>
    <mergeCell ref="B33:C33"/>
    <mergeCell ref="B34:C34"/>
    <mergeCell ref="B26:C26"/>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2"/>
  <sheetViews>
    <sheetView view="pageBreakPreview" zoomScale="85" zoomScaleNormal="100" zoomScaleSheetLayoutView="85" workbookViewId="0">
      <selection activeCell="E11" sqref="E11"/>
    </sheetView>
  </sheetViews>
  <sheetFormatPr defaultColWidth="9.109375" defaultRowHeight="13.8" x14ac:dyDescent="0.3"/>
  <cols>
    <col min="1" max="1" width="5.109375" style="103" customWidth="1"/>
    <col min="2" max="2" width="64.5546875" style="1" customWidth="1"/>
    <col min="3" max="4" width="23.33203125" style="1" customWidth="1"/>
    <col min="5" max="5" width="103.88671875" style="1" customWidth="1"/>
    <col min="6" max="16384" width="9.109375" style="1"/>
  </cols>
  <sheetData>
    <row r="1" spans="1:5" ht="30" customHeight="1" thickBot="1" x14ac:dyDescent="0.35">
      <c r="A1" s="199" t="s">
        <v>1843</v>
      </c>
      <c r="B1" s="178"/>
      <c r="C1" s="178"/>
      <c r="D1" s="178"/>
      <c r="E1" s="179"/>
    </row>
    <row r="2" spans="1:5" ht="94.5" customHeight="1" x14ac:dyDescent="0.3">
      <c r="A2" s="200">
        <v>1</v>
      </c>
      <c r="B2" s="104" t="s">
        <v>1758</v>
      </c>
      <c r="C2" s="181" t="s">
        <v>1871</v>
      </c>
      <c r="D2" s="182"/>
      <c r="E2" s="183"/>
    </row>
    <row r="3" spans="1:5" ht="40.5" customHeight="1" thickBot="1" x14ac:dyDescent="0.35">
      <c r="A3" s="201"/>
      <c r="B3" s="105" t="s">
        <v>1759</v>
      </c>
      <c r="C3" s="184" t="s">
        <v>1760</v>
      </c>
      <c r="D3" s="185"/>
      <c r="E3" s="186"/>
    </row>
    <row r="4" spans="1:5" ht="15" customHeight="1" thickBot="1" x14ac:dyDescent="0.35">
      <c r="A4" s="188"/>
      <c r="B4" s="188"/>
      <c r="C4" s="188"/>
      <c r="D4" s="188"/>
      <c r="E4" s="188"/>
    </row>
    <row r="5" spans="1:5" ht="24.9" customHeight="1" thickBot="1" x14ac:dyDescent="0.35">
      <c r="A5" s="90">
        <v>2</v>
      </c>
      <c r="B5" s="189" t="s">
        <v>1761</v>
      </c>
      <c r="C5" s="190"/>
      <c r="D5" s="190"/>
      <c r="E5" s="191"/>
    </row>
    <row r="6" spans="1:5" ht="60.75" customHeight="1" x14ac:dyDescent="0.3">
      <c r="A6" s="91" t="s">
        <v>13</v>
      </c>
      <c r="B6" s="92" t="s">
        <v>1762</v>
      </c>
      <c r="C6" s="92" t="s">
        <v>1763</v>
      </c>
      <c r="D6" s="92" t="s">
        <v>1764</v>
      </c>
      <c r="E6" s="93" t="s">
        <v>1765</v>
      </c>
    </row>
    <row r="7" spans="1:5" ht="18.75" customHeight="1" x14ac:dyDescent="0.3">
      <c r="A7" s="106">
        <v>1</v>
      </c>
      <c r="B7" s="107"/>
      <c r="C7" s="108"/>
      <c r="D7" s="108"/>
      <c r="E7" s="109"/>
    </row>
    <row r="8" spans="1:5" ht="15" customHeight="1" thickBot="1" x14ac:dyDescent="0.35">
      <c r="A8" s="195"/>
      <c r="B8" s="195"/>
      <c r="C8" s="195"/>
      <c r="D8" s="195"/>
      <c r="E8" s="195"/>
    </row>
    <row r="9" spans="1:5" ht="24.9" customHeight="1" thickBot="1" x14ac:dyDescent="0.35">
      <c r="A9" s="90">
        <v>3</v>
      </c>
      <c r="B9" s="189" t="s">
        <v>1770</v>
      </c>
      <c r="C9" s="190"/>
      <c r="D9" s="190"/>
      <c r="E9" s="191"/>
    </row>
    <row r="10" spans="1:5" ht="30" customHeight="1" x14ac:dyDescent="0.3">
      <c r="A10" s="99" t="s">
        <v>13</v>
      </c>
      <c r="B10" s="196" t="s">
        <v>1763</v>
      </c>
      <c r="C10" s="196"/>
      <c r="D10" s="92" t="s">
        <v>1764</v>
      </c>
      <c r="E10" s="100" t="s">
        <v>1771</v>
      </c>
    </row>
    <row r="11" spans="1:5" ht="144" customHeight="1" thickBot="1" x14ac:dyDescent="0.35">
      <c r="A11" s="110">
        <v>1</v>
      </c>
      <c r="B11" s="197" t="s">
        <v>1844</v>
      </c>
      <c r="C11" s="198"/>
      <c r="D11" s="111" t="s">
        <v>1931</v>
      </c>
      <c r="E11" s="112" t="s">
        <v>1845</v>
      </c>
    </row>
    <row r="12" spans="1:5" ht="30" customHeight="1" x14ac:dyDescent="0.3"/>
    <row r="13" spans="1:5" ht="30" customHeight="1" x14ac:dyDescent="0.3"/>
    <row r="14" spans="1:5" ht="30" customHeight="1" x14ac:dyDescent="0.3"/>
    <row r="15" spans="1:5" ht="30" customHeight="1" x14ac:dyDescent="0.3"/>
    <row r="16" spans="1:5" ht="30" customHeight="1" x14ac:dyDescent="0.3"/>
    <row r="17" spans="2:5" s="103" customFormat="1" ht="30" customHeight="1" x14ac:dyDescent="0.3">
      <c r="B17" s="1"/>
      <c r="C17" s="1"/>
      <c r="D17" s="1"/>
      <c r="E17" s="1"/>
    </row>
    <row r="18" spans="2:5" s="103" customFormat="1" ht="30" customHeight="1" x14ac:dyDescent="0.3">
      <c r="B18" s="1"/>
      <c r="C18" s="1"/>
      <c r="D18" s="1"/>
      <c r="E18" s="1"/>
    </row>
    <row r="19" spans="2:5" s="103" customFormat="1" ht="30" customHeight="1" x14ac:dyDescent="0.3">
      <c r="B19" s="1"/>
      <c r="C19" s="1"/>
      <c r="D19" s="1"/>
      <c r="E19" s="1"/>
    </row>
    <row r="20" spans="2:5" s="103" customFormat="1" ht="30" customHeight="1" x14ac:dyDescent="0.3">
      <c r="B20" s="1"/>
      <c r="C20" s="1"/>
      <c r="D20" s="1"/>
      <c r="E20" s="1"/>
    </row>
    <row r="21" spans="2:5" s="103" customFormat="1" ht="30" customHeight="1" x14ac:dyDescent="0.3">
      <c r="B21" s="1"/>
      <c r="C21" s="1"/>
      <c r="D21" s="1"/>
      <c r="E21" s="1"/>
    </row>
    <row r="22" spans="2:5" s="103" customFormat="1" ht="30" customHeight="1" x14ac:dyDescent="0.3">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9"/>
  <sheetViews>
    <sheetView view="pageBreakPreview" topLeftCell="B9" zoomScale="85" zoomScaleNormal="100" zoomScaleSheetLayoutView="85" workbookViewId="0">
      <selection activeCell="D22" sqref="D22"/>
    </sheetView>
  </sheetViews>
  <sheetFormatPr defaultColWidth="9.109375" defaultRowHeight="13.8" x14ac:dyDescent="0.3"/>
  <cols>
    <col min="1" max="1" width="5.109375" style="103" customWidth="1"/>
    <col min="2" max="2" width="64.5546875" style="1" customWidth="1"/>
    <col min="3" max="4" width="23.33203125" style="1" customWidth="1"/>
    <col min="5" max="5" width="103.88671875" style="1" customWidth="1"/>
    <col min="6" max="16384" width="9.109375" style="1"/>
  </cols>
  <sheetData>
    <row r="1" spans="1:5" ht="30" customHeight="1" thickBot="1" x14ac:dyDescent="0.35">
      <c r="A1" s="199" t="s">
        <v>1846</v>
      </c>
      <c r="B1" s="178"/>
      <c r="C1" s="178"/>
      <c r="D1" s="178"/>
      <c r="E1" s="179"/>
    </row>
    <row r="2" spans="1:5" ht="94.5" customHeight="1" x14ac:dyDescent="0.3">
      <c r="A2" s="200">
        <v>1</v>
      </c>
      <c r="B2" s="104" t="s">
        <v>1758</v>
      </c>
      <c r="C2" s="181" t="s">
        <v>1871</v>
      </c>
      <c r="D2" s="182"/>
      <c r="E2" s="183"/>
    </row>
    <row r="3" spans="1:5" ht="40.5" customHeight="1" thickBot="1" x14ac:dyDescent="0.35">
      <c r="A3" s="201"/>
      <c r="B3" s="105" t="s">
        <v>1759</v>
      </c>
      <c r="C3" s="184" t="s">
        <v>1760</v>
      </c>
      <c r="D3" s="185"/>
      <c r="E3" s="186"/>
    </row>
    <row r="4" spans="1:5" ht="15" customHeight="1" thickBot="1" x14ac:dyDescent="0.35">
      <c r="A4" s="188"/>
      <c r="B4" s="188"/>
      <c r="C4" s="188"/>
      <c r="D4" s="188"/>
      <c r="E4" s="188"/>
    </row>
    <row r="5" spans="1:5" ht="24.9" customHeight="1" thickBot="1" x14ac:dyDescent="0.35">
      <c r="A5" s="90">
        <v>2</v>
      </c>
      <c r="B5" s="189" t="s">
        <v>1761</v>
      </c>
      <c r="C5" s="190"/>
      <c r="D5" s="190"/>
      <c r="E5" s="191"/>
    </row>
    <row r="6" spans="1:5" ht="60.75" customHeight="1" x14ac:dyDescent="0.3">
      <c r="A6" s="91" t="s">
        <v>13</v>
      </c>
      <c r="B6" s="92" t="s">
        <v>1762</v>
      </c>
      <c r="C6" s="92" t="s">
        <v>1763</v>
      </c>
      <c r="D6" s="92" t="s">
        <v>1764</v>
      </c>
      <c r="E6" s="93" t="s">
        <v>1765</v>
      </c>
    </row>
    <row r="7" spans="1:5" ht="90.75" customHeight="1" x14ac:dyDescent="0.3">
      <c r="A7" s="113">
        <v>1</v>
      </c>
      <c r="B7" s="114" t="s">
        <v>1847</v>
      </c>
      <c r="C7" s="107" t="s">
        <v>1848</v>
      </c>
      <c r="D7" s="101" t="s">
        <v>1934</v>
      </c>
      <c r="E7" s="102" t="s">
        <v>1849</v>
      </c>
    </row>
    <row r="8" spans="1:5" ht="54.75" customHeight="1" x14ac:dyDescent="0.3">
      <c r="A8" s="113">
        <v>2</v>
      </c>
      <c r="B8" s="114" t="s">
        <v>1850</v>
      </c>
      <c r="C8" s="107" t="s">
        <v>1851</v>
      </c>
      <c r="D8" s="101" t="s">
        <v>1935</v>
      </c>
      <c r="E8" s="102" t="s">
        <v>1852</v>
      </c>
    </row>
    <row r="9" spans="1:5" ht="51.75" customHeight="1" x14ac:dyDescent="0.3">
      <c r="A9" s="113">
        <f t="shared" ref="A9:A13" si="0">A8+1</f>
        <v>3</v>
      </c>
      <c r="B9" s="114" t="s">
        <v>1853</v>
      </c>
      <c r="C9" s="107" t="s">
        <v>1854</v>
      </c>
      <c r="D9" s="101" t="s">
        <v>1936</v>
      </c>
      <c r="E9" s="102" t="s">
        <v>1855</v>
      </c>
    </row>
    <row r="10" spans="1:5" ht="59.25" customHeight="1" x14ac:dyDescent="0.3">
      <c r="A10" s="113">
        <f t="shared" si="0"/>
        <v>4</v>
      </c>
      <c r="B10" s="114" t="s">
        <v>1853</v>
      </c>
      <c r="C10" s="107" t="s">
        <v>1856</v>
      </c>
      <c r="D10" s="101" t="s">
        <v>1937</v>
      </c>
      <c r="E10" s="102" t="s">
        <v>1857</v>
      </c>
    </row>
    <row r="11" spans="1:5" ht="59.25" customHeight="1" x14ac:dyDescent="0.3">
      <c r="A11" s="113">
        <f t="shared" si="0"/>
        <v>5</v>
      </c>
      <c r="B11" s="114" t="s">
        <v>1853</v>
      </c>
      <c r="C11" s="107" t="s">
        <v>1858</v>
      </c>
      <c r="D11" s="101" t="s">
        <v>1938</v>
      </c>
      <c r="E11" s="102" t="s">
        <v>1859</v>
      </c>
    </row>
    <row r="12" spans="1:5" ht="57.75" customHeight="1" x14ac:dyDescent="0.3">
      <c r="A12" s="113">
        <f t="shared" si="0"/>
        <v>6</v>
      </c>
      <c r="B12" s="114" t="s">
        <v>1853</v>
      </c>
      <c r="C12" s="107" t="s">
        <v>1860</v>
      </c>
      <c r="D12" s="101" t="s">
        <v>1939</v>
      </c>
      <c r="E12" s="102" t="s">
        <v>1861</v>
      </c>
    </row>
    <row r="13" spans="1:5" ht="75" customHeight="1" x14ac:dyDescent="0.3">
      <c r="A13" s="113">
        <f t="shared" si="0"/>
        <v>7</v>
      </c>
      <c r="B13" s="114" t="s">
        <v>1862</v>
      </c>
      <c r="C13" s="107" t="s">
        <v>1863</v>
      </c>
      <c r="D13" s="101" t="s">
        <v>1940</v>
      </c>
      <c r="E13" s="102" t="s">
        <v>1864</v>
      </c>
    </row>
    <row r="14" spans="1:5" ht="15" customHeight="1" thickBot="1" x14ac:dyDescent="0.35">
      <c r="A14" s="195"/>
      <c r="B14" s="195"/>
      <c r="C14" s="195"/>
      <c r="D14" s="195"/>
      <c r="E14" s="195"/>
    </row>
    <row r="15" spans="1:5" ht="24.9" customHeight="1" thickBot="1" x14ac:dyDescent="0.35">
      <c r="A15" s="90">
        <v>3</v>
      </c>
      <c r="B15" s="189" t="s">
        <v>1770</v>
      </c>
      <c r="C15" s="190"/>
      <c r="D15" s="190"/>
      <c r="E15" s="191"/>
    </row>
    <row r="16" spans="1:5" ht="30" customHeight="1" x14ac:dyDescent="0.3">
      <c r="A16" s="99" t="s">
        <v>13</v>
      </c>
      <c r="B16" s="196" t="s">
        <v>1763</v>
      </c>
      <c r="C16" s="196"/>
      <c r="D16" s="92" t="s">
        <v>1764</v>
      </c>
      <c r="E16" s="100" t="s">
        <v>1771</v>
      </c>
    </row>
    <row r="17" spans="1:5" ht="51.75" customHeight="1" x14ac:dyDescent="0.3">
      <c r="A17" s="94">
        <v>1</v>
      </c>
      <c r="B17" s="173" t="s">
        <v>1865</v>
      </c>
      <c r="C17" s="174"/>
      <c r="D17" s="97" t="s">
        <v>1941</v>
      </c>
      <c r="E17" s="98" t="s">
        <v>1866</v>
      </c>
    </row>
    <row r="18" spans="1:5" ht="55.5" customHeight="1" x14ac:dyDescent="0.3">
      <c r="A18" s="94">
        <v>2</v>
      </c>
      <c r="B18" s="203" t="s">
        <v>1867</v>
      </c>
      <c r="C18" s="204"/>
      <c r="D18" s="97" t="s">
        <v>1942</v>
      </c>
      <c r="E18" s="98" t="s">
        <v>1868</v>
      </c>
    </row>
    <row r="19" spans="1:5" ht="83.25" customHeight="1" x14ac:dyDescent="0.3">
      <c r="A19" s="113">
        <f>A18+1</f>
        <v>3</v>
      </c>
      <c r="B19" s="173" t="s">
        <v>1869</v>
      </c>
      <c r="C19" s="202"/>
      <c r="D19" s="101" t="s">
        <v>1943</v>
      </c>
      <c r="E19" s="102" t="s">
        <v>1870</v>
      </c>
    </row>
    <row r="20" spans="1:5" ht="30" customHeight="1" x14ac:dyDescent="0.3"/>
    <row r="21" spans="1:5" ht="30" customHeight="1" x14ac:dyDescent="0.3"/>
    <row r="22" spans="1:5" ht="30" customHeight="1" x14ac:dyDescent="0.3"/>
    <row r="23" spans="1:5" ht="30" customHeight="1" x14ac:dyDescent="0.3"/>
    <row r="24" spans="1:5" s="103" customFormat="1" ht="30" customHeight="1" x14ac:dyDescent="0.3">
      <c r="B24" s="1"/>
      <c r="C24" s="1"/>
      <c r="D24" s="1"/>
      <c r="E24" s="1"/>
    </row>
    <row r="25" spans="1:5" s="103" customFormat="1" ht="30" customHeight="1" x14ac:dyDescent="0.3">
      <c r="B25" s="1"/>
      <c r="C25" s="1"/>
      <c r="D25" s="1"/>
      <c r="E25" s="1"/>
    </row>
    <row r="26" spans="1:5" s="103" customFormat="1" ht="30" customHeight="1" x14ac:dyDescent="0.3">
      <c r="B26" s="1"/>
      <c r="C26" s="1"/>
      <c r="D26" s="1"/>
      <c r="E26" s="1"/>
    </row>
    <row r="27" spans="1:5" s="103" customFormat="1" ht="30" customHeight="1" x14ac:dyDescent="0.3">
      <c r="B27" s="1"/>
      <c r="C27" s="1"/>
      <c r="D27" s="1"/>
      <c r="E27" s="1"/>
    </row>
    <row r="28" spans="1:5" s="103" customFormat="1" ht="30" customHeight="1" x14ac:dyDescent="0.3">
      <c r="B28" s="1"/>
      <c r="C28" s="1"/>
      <c r="D28" s="1"/>
      <c r="E28" s="1"/>
    </row>
    <row r="29" spans="1:5" s="103" customFormat="1" ht="30" customHeight="1" x14ac:dyDescent="0.3">
      <c r="B29" s="1"/>
      <c r="C29" s="1"/>
      <c r="D29" s="1"/>
      <c r="E29" s="1"/>
    </row>
  </sheetData>
  <mergeCells count="12">
    <mergeCell ref="B19:C19"/>
    <mergeCell ref="A1:E1"/>
    <mergeCell ref="A2:A3"/>
    <mergeCell ref="C2:E2"/>
    <mergeCell ref="C3:E3"/>
    <mergeCell ref="A4:E4"/>
    <mergeCell ref="B5:E5"/>
    <mergeCell ref="A14:E14"/>
    <mergeCell ref="B15:E15"/>
    <mergeCell ref="B16:C16"/>
    <mergeCell ref="B17:C17"/>
    <mergeCell ref="B18:C18"/>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F16"/>
  <sheetViews>
    <sheetView view="pageBreakPreview" zoomScaleNormal="70" zoomScaleSheetLayoutView="100" workbookViewId="0">
      <selection activeCell="B7" sqref="B7"/>
    </sheetView>
  </sheetViews>
  <sheetFormatPr defaultColWidth="9.109375" defaultRowHeight="14.4" x14ac:dyDescent="0.3"/>
  <cols>
    <col min="1" max="1" width="9.109375" style="17"/>
    <col min="2" max="2" width="71.33203125" style="17" customWidth="1"/>
    <col min="3" max="3" width="37.109375" style="17" customWidth="1"/>
    <col min="4" max="4" width="36.33203125" style="17" customWidth="1"/>
    <col min="5" max="5" width="92.5546875" style="17" customWidth="1"/>
    <col min="6" max="6" width="9.109375" style="126"/>
    <col min="7" max="16384" width="9.109375" style="17"/>
  </cols>
  <sheetData>
    <row r="1" spans="1:5" ht="15" thickBot="1" x14ac:dyDescent="0.35">
      <c r="A1" s="205" t="s">
        <v>1916</v>
      </c>
      <c r="B1" s="206"/>
      <c r="C1" s="206"/>
      <c r="D1" s="206"/>
      <c r="E1" s="207"/>
    </row>
    <row r="2" spans="1:5" ht="27.6" x14ac:dyDescent="0.3">
      <c r="A2" s="200">
        <v>1</v>
      </c>
      <c r="B2" s="104" t="s">
        <v>1758</v>
      </c>
      <c r="C2" s="181" t="s">
        <v>1487</v>
      </c>
      <c r="D2" s="182"/>
      <c r="E2" s="183"/>
    </row>
    <row r="3" spans="1:5" ht="28.2" thickBot="1" x14ac:dyDescent="0.35">
      <c r="A3" s="201"/>
      <c r="B3" s="105" t="s">
        <v>1759</v>
      </c>
      <c r="C3" s="184" t="s">
        <v>1760</v>
      </c>
      <c r="D3" s="185"/>
      <c r="E3" s="186"/>
    </row>
    <row r="4" spans="1:5" ht="15" thickBot="1" x14ac:dyDescent="0.35">
      <c r="A4" s="188"/>
      <c r="B4" s="188"/>
      <c r="C4" s="188"/>
      <c r="D4" s="188"/>
      <c r="E4" s="188"/>
    </row>
    <row r="5" spans="1:5" ht="15" thickBot="1" x14ac:dyDescent="0.35">
      <c r="A5" s="122">
        <v>2</v>
      </c>
      <c r="B5" s="189" t="s">
        <v>1761</v>
      </c>
      <c r="C5" s="190"/>
      <c r="D5" s="190"/>
      <c r="E5" s="191"/>
    </row>
    <row r="6" spans="1:5" x14ac:dyDescent="0.3">
      <c r="A6" s="99" t="s">
        <v>13</v>
      </c>
      <c r="B6" s="92" t="s">
        <v>1762</v>
      </c>
      <c r="C6" s="92" t="s">
        <v>1763</v>
      </c>
      <c r="D6" s="92" t="s">
        <v>1764</v>
      </c>
      <c r="E6" s="100" t="s">
        <v>1765</v>
      </c>
    </row>
    <row r="7" spans="1:5" ht="193.2" x14ac:dyDescent="0.3">
      <c r="A7" s="94">
        <v>1</v>
      </c>
      <c r="B7" s="123" t="s">
        <v>1917</v>
      </c>
      <c r="C7" s="107" t="s">
        <v>1873</v>
      </c>
      <c r="D7" s="101" t="s">
        <v>1950</v>
      </c>
      <c r="E7" s="102" t="s">
        <v>1961</v>
      </c>
    </row>
    <row r="8" spans="1:5" ht="138" x14ac:dyDescent="0.3">
      <c r="A8" s="94">
        <f t="shared" ref="A8" si="0">A7+1</f>
        <v>2</v>
      </c>
      <c r="B8" s="114" t="s">
        <v>1918</v>
      </c>
      <c r="C8" s="107" t="s">
        <v>1919</v>
      </c>
      <c r="D8" s="101" t="s">
        <v>1951</v>
      </c>
      <c r="E8" s="102" t="s">
        <v>1920</v>
      </c>
    </row>
    <row r="9" spans="1:5" ht="133.5" customHeight="1" x14ac:dyDescent="0.3">
      <c r="A9" s="94">
        <f>A8+1</f>
        <v>3</v>
      </c>
      <c r="B9" s="114" t="s">
        <v>1876</v>
      </c>
      <c r="C9" s="116" t="s">
        <v>1921</v>
      </c>
      <c r="D9" s="101" t="s">
        <v>1952</v>
      </c>
      <c r="E9" s="109" t="s">
        <v>1922</v>
      </c>
    </row>
    <row r="10" spans="1:5" ht="138.75" customHeight="1" x14ac:dyDescent="0.3">
      <c r="A10" s="106">
        <f>A9+1</f>
        <v>4</v>
      </c>
      <c r="B10" s="114" t="s">
        <v>1923</v>
      </c>
      <c r="C10" s="116" t="s">
        <v>18</v>
      </c>
      <c r="D10" s="101" t="s">
        <v>18</v>
      </c>
      <c r="E10" s="109" t="s">
        <v>1924</v>
      </c>
    </row>
    <row r="11" spans="1:5" ht="72.75" customHeight="1" x14ac:dyDescent="0.3">
      <c r="A11" s="106">
        <f t="shared" ref="A11" si="1">A10+1</f>
        <v>5</v>
      </c>
      <c r="B11" s="114" t="s">
        <v>1925</v>
      </c>
      <c r="C11" s="116" t="s">
        <v>18</v>
      </c>
      <c r="D11" s="101" t="s">
        <v>18</v>
      </c>
      <c r="E11" s="109" t="s">
        <v>1926</v>
      </c>
    </row>
    <row r="12" spans="1:5" ht="15" thickBot="1" x14ac:dyDescent="0.35">
      <c r="A12" s="195"/>
      <c r="B12" s="195"/>
      <c r="C12" s="195"/>
      <c r="D12" s="195"/>
      <c r="E12" s="195"/>
    </row>
    <row r="13" spans="1:5" ht="15" thickBot="1" x14ac:dyDescent="0.35">
      <c r="A13" s="90">
        <v>3</v>
      </c>
      <c r="B13" s="189" t="s">
        <v>1770</v>
      </c>
      <c r="C13" s="190"/>
      <c r="D13" s="190"/>
      <c r="E13" s="191"/>
    </row>
    <row r="14" spans="1:5" x14ac:dyDescent="0.3">
      <c r="A14" s="99" t="s">
        <v>13</v>
      </c>
      <c r="B14" s="196" t="s">
        <v>1763</v>
      </c>
      <c r="C14" s="196"/>
      <c r="D14" s="92" t="s">
        <v>1764</v>
      </c>
      <c r="E14" s="100" t="s">
        <v>1771</v>
      </c>
    </row>
    <row r="15" spans="1:5" ht="124.2" x14ac:dyDescent="0.3">
      <c r="A15" s="94">
        <v>1</v>
      </c>
      <c r="B15" s="173" t="s">
        <v>1927</v>
      </c>
      <c r="C15" s="174"/>
      <c r="D15" s="97" t="s">
        <v>1953</v>
      </c>
      <c r="E15" s="124" t="s">
        <v>1928</v>
      </c>
    </row>
    <row r="16" spans="1:5" ht="45.75" customHeight="1" x14ac:dyDescent="0.3">
      <c r="A16" s="94">
        <v>2</v>
      </c>
      <c r="B16" s="173" t="s">
        <v>1929</v>
      </c>
      <c r="C16" s="174"/>
      <c r="D16" s="101" t="s">
        <v>1954</v>
      </c>
      <c r="E16" s="125" t="s">
        <v>1908</v>
      </c>
    </row>
  </sheetData>
  <mergeCells count="11">
    <mergeCell ref="B5:E5"/>
    <mergeCell ref="A1:E1"/>
    <mergeCell ref="A2:A3"/>
    <mergeCell ref="C2:E2"/>
    <mergeCell ref="C3:E3"/>
    <mergeCell ref="A4:E4"/>
    <mergeCell ref="A12:E12"/>
    <mergeCell ref="B13:E13"/>
    <mergeCell ref="B14:C14"/>
    <mergeCell ref="B15:C15"/>
    <mergeCell ref="B16:C16"/>
  </mergeCells>
  <pageMargins left="0.7" right="0.7" top="0.75" bottom="0.75" header="0.3" footer="0.3"/>
  <pageSetup paperSize="9" scale="53" orientation="landscape" r:id="rId1"/>
  <rowBreaks count="1" manualBreakCount="1">
    <brk id="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26"/>
  <sheetViews>
    <sheetView view="pageBreakPreview" topLeftCell="B1" zoomScale="85" zoomScaleNormal="40" zoomScaleSheetLayoutView="85" workbookViewId="0">
      <selection activeCell="D8" sqref="D8"/>
    </sheetView>
  </sheetViews>
  <sheetFormatPr defaultColWidth="9.109375" defaultRowHeight="14.4" x14ac:dyDescent="0.3"/>
  <cols>
    <col min="1" max="1" width="9.109375" style="17"/>
    <col min="2" max="2" width="77.88671875" style="17" customWidth="1"/>
    <col min="3" max="3" width="32.88671875" style="17" customWidth="1"/>
    <col min="4" max="4" width="38.6640625" style="17" customWidth="1"/>
    <col min="5" max="5" width="86.6640625" style="17" customWidth="1"/>
    <col min="6" max="6" width="9.109375" style="126"/>
    <col min="7" max="16384" width="9.109375" style="17"/>
  </cols>
  <sheetData>
    <row r="1" spans="1:5" ht="15" thickBot="1" x14ac:dyDescent="0.35">
      <c r="A1" s="199" t="s">
        <v>1872</v>
      </c>
      <c r="B1" s="178"/>
      <c r="C1" s="178"/>
      <c r="D1" s="178"/>
      <c r="E1" s="179"/>
    </row>
    <row r="2" spans="1:5" ht="26.25" customHeight="1" x14ac:dyDescent="0.3">
      <c r="A2" s="200">
        <v>1</v>
      </c>
      <c r="B2" s="104" t="s">
        <v>1758</v>
      </c>
      <c r="C2" s="211" t="s">
        <v>1930</v>
      </c>
      <c r="D2" s="212"/>
      <c r="E2" s="213"/>
    </row>
    <row r="3" spans="1:5" ht="28.2" thickBot="1" x14ac:dyDescent="0.35">
      <c r="A3" s="201"/>
      <c r="B3" s="105" t="s">
        <v>1759</v>
      </c>
      <c r="C3" s="184" t="s">
        <v>1760</v>
      </c>
      <c r="D3" s="185"/>
      <c r="E3" s="186"/>
    </row>
    <row r="4" spans="1:5" ht="15" thickBot="1" x14ac:dyDescent="0.35">
      <c r="A4" s="188"/>
      <c r="B4" s="188"/>
      <c r="C4" s="188"/>
      <c r="D4" s="188"/>
      <c r="E4" s="188"/>
    </row>
    <row r="5" spans="1:5" ht="15" thickBot="1" x14ac:dyDescent="0.35">
      <c r="A5" s="90">
        <v>2</v>
      </c>
      <c r="B5" s="189" t="s">
        <v>1761</v>
      </c>
      <c r="C5" s="190"/>
      <c r="D5" s="190"/>
      <c r="E5" s="191"/>
    </row>
    <row r="6" spans="1:5" x14ac:dyDescent="0.3">
      <c r="A6" s="91" t="s">
        <v>13</v>
      </c>
      <c r="B6" s="92" t="s">
        <v>1762</v>
      </c>
      <c r="C6" s="92" t="s">
        <v>1763</v>
      </c>
      <c r="D6" s="92" t="s">
        <v>1764</v>
      </c>
      <c r="E6" s="93" t="s">
        <v>1765</v>
      </c>
    </row>
    <row r="7" spans="1:5" ht="234.75" customHeight="1" x14ac:dyDescent="0.3">
      <c r="A7" s="113">
        <v>1</v>
      </c>
      <c r="B7" s="115" t="s">
        <v>1917</v>
      </c>
      <c r="C7" s="116" t="s">
        <v>1873</v>
      </c>
      <c r="D7" s="101" t="s">
        <v>1878</v>
      </c>
      <c r="E7" s="117" t="s">
        <v>1875</v>
      </c>
    </row>
    <row r="8" spans="1:5" ht="116.25" customHeight="1" x14ac:dyDescent="0.3">
      <c r="A8" s="113">
        <v>2</v>
      </c>
      <c r="B8" s="118" t="s">
        <v>1876</v>
      </c>
      <c r="C8" s="116" t="s">
        <v>1877</v>
      </c>
      <c r="D8" s="101" t="s">
        <v>1932</v>
      </c>
      <c r="E8" s="116" t="s">
        <v>1879</v>
      </c>
    </row>
    <row r="9" spans="1:5" ht="132.75" customHeight="1" x14ac:dyDescent="0.3">
      <c r="A9" s="113">
        <v>3</v>
      </c>
      <c r="B9" s="118" t="s">
        <v>1880</v>
      </c>
      <c r="C9" s="116" t="s">
        <v>1881</v>
      </c>
      <c r="D9" s="101" t="s">
        <v>1874</v>
      </c>
      <c r="E9" s="117" t="s">
        <v>1883</v>
      </c>
    </row>
    <row r="10" spans="1:5" ht="110.25" customHeight="1" x14ac:dyDescent="0.3">
      <c r="A10" s="113">
        <v>4</v>
      </c>
      <c r="B10" s="118" t="s">
        <v>1876</v>
      </c>
      <c r="C10" s="116" t="s">
        <v>1884</v>
      </c>
      <c r="D10" s="101" t="s">
        <v>1944</v>
      </c>
      <c r="E10" s="116" t="s">
        <v>1885</v>
      </c>
    </row>
    <row r="11" spans="1:5" ht="261.75" customHeight="1" x14ac:dyDescent="0.3">
      <c r="A11" s="113">
        <v>5</v>
      </c>
      <c r="B11" s="116" t="s">
        <v>1876</v>
      </c>
      <c r="C11" s="116" t="s">
        <v>1886</v>
      </c>
      <c r="D11" s="116" t="s">
        <v>1945</v>
      </c>
      <c r="E11" s="88" t="s">
        <v>1887</v>
      </c>
    </row>
    <row r="12" spans="1:5" ht="67.5" customHeight="1" x14ac:dyDescent="0.3">
      <c r="A12" s="113">
        <v>6</v>
      </c>
      <c r="B12" s="116" t="s">
        <v>1888</v>
      </c>
      <c r="C12" s="116" t="s">
        <v>1889</v>
      </c>
      <c r="D12" s="101" t="s">
        <v>1946</v>
      </c>
      <c r="E12" s="116" t="s">
        <v>1890</v>
      </c>
    </row>
    <row r="13" spans="1:5" ht="134.25" customHeight="1" x14ac:dyDescent="0.3">
      <c r="A13" s="119">
        <f t="shared" ref="A13:A15" si="0">A12+1</f>
        <v>7</v>
      </c>
      <c r="B13" s="118" t="s">
        <v>1891</v>
      </c>
      <c r="C13" s="116" t="s">
        <v>18</v>
      </c>
      <c r="D13" s="101" t="s">
        <v>18</v>
      </c>
      <c r="E13" s="116" t="s">
        <v>1892</v>
      </c>
    </row>
    <row r="14" spans="1:5" ht="69.75" customHeight="1" x14ac:dyDescent="0.3">
      <c r="A14" s="119">
        <f t="shared" si="0"/>
        <v>8</v>
      </c>
      <c r="B14" s="118" t="s">
        <v>1893</v>
      </c>
      <c r="C14" s="116" t="s">
        <v>18</v>
      </c>
      <c r="D14" s="101" t="s">
        <v>18</v>
      </c>
      <c r="E14" s="116" t="s">
        <v>1894</v>
      </c>
    </row>
    <row r="15" spans="1:5" ht="70.5" customHeight="1" x14ac:dyDescent="0.3">
      <c r="A15" s="119">
        <f t="shared" si="0"/>
        <v>9</v>
      </c>
      <c r="B15" s="118" t="s">
        <v>1933</v>
      </c>
      <c r="C15" s="116" t="s">
        <v>18</v>
      </c>
      <c r="D15" s="101" t="s">
        <v>18</v>
      </c>
      <c r="E15" s="116" t="s">
        <v>1895</v>
      </c>
    </row>
    <row r="16" spans="1:5" ht="99.75" customHeight="1" x14ac:dyDescent="0.3">
      <c r="A16" s="89">
        <v>10</v>
      </c>
      <c r="B16" s="118" t="s">
        <v>1896</v>
      </c>
      <c r="C16" s="116" t="s">
        <v>1897</v>
      </c>
      <c r="D16" s="101" t="s">
        <v>1947</v>
      </c>
      <c r="E16" s="117" t="s">
        <v>1898</v>
      </c>
    </row>
    <row r="17" spans="1:5" ht="99.75" customHeight="1" x14ac:dyDescent="0.3">
      <c r="A17" s="89">
        <v>11</v>
      </c>
      <c r="B17" s="118" t="s">
        <v>1899</v>
      </c>
      <c r="C17" s="118" t="s">
        <v>1900</v>
      </c>
      <c r="D17" s="101" t="s">
        <v>1948</v>
      </c>
      <c r="E17" s="117" t="s">
        <v>1901</v>
      </c>
    </row>
    <row r="18" spans="1:5" ht="160.5" customHeight="1" x14ac:dyDescent="0.3">
      <c r="A18" s="89">
        <v>12</v>
      </c>
      <c r="B18" s="120" t="s">
        <v>1902</v>
      </c>
      <c r="C18" s="101" t="s">
        <v>18</v>
      </c>
      <c r="D18" s="101" t="s">
        <v>18</v>
      </c>
      <c r="E18" s="116" t="s">
        <v>1903</v>
      </c>
    </row>
    <row r="19" spans="1:5" ht="129.75" customHeight="1" x14ac:dyDescent="0.3">
      <c r="A19" s="89">
        <v>13</v>
      </c>
      <c r="B19" s="116" t="s">
        <v>1904</v>
      </c>
      <c r="C19" s="108" t="s">
        <v>18</v>
      </c>
      <c r="D19" s="108" t="s">
        <v>18</v>
      </c>
      <c r="E19" s="116" t="s">
        <v>1905</v>
      </c>
    </row>
    <row r="20" spans="1:5" ht="15" thickBot="1" x14ac:dyDescent="0.35">
      <c r="A20" s="195"/>
      <c r="B20" s="195"/>
      <c r="C20" s="195"/>
      <c r="D20" s="195"/>
      <c r="E20" s="195"/>
    </row>
    <row r="21" spans="1:5" ht="15" thickBot="1" x14ac:dyDescent="0.35">
      <c r="A21" s="90">
        <v>3</v>
      </c>
      <c r="B21" s="189" t="s">
        <v>1770</v>
      </c>
      <c r="C21" s="190"/>
      <c r="D21" s="190"/>
      <c r="E21" s="191"/>
    </row>
    <row r="22" spans="1:5" x14ac:dyDescent="0.3">
      <c r="A22" s="99" t="s">
        <v>13</v>
      </c>
      <c r="B22" s="196" t="s">
        <v>1763</v>
      </c>
      <c r="C22" s="196"/>
      <c r="D22" s="92" t="s">
        <v>1764</v>
      </c>
      <c r="E22" s="100" t="s">
        <v>1771</v>
      </c>
    </row>
    <row r="23" spans="1:5" ht="55.5" customHeight="1" x14ac:dyDescent="0.3">
      <c r="A23" s="94">
        <v>1</v>
      </c>
      <c r="B23" s="173" t="s">
        <v>1906</v>
      </c>
      <c r="C23" s="174"/>
      <c r="D23" s="97" t="s">
        <v>1907</v>
      </c>
      <c r="E23" s="98" t="s">
        <v>1908</v>
      </c>
    </row>
    <row r="24" spans="1:5" ht="317.39999999999998" x14ac:dyDescent="0.3">
      <c r="A24" s="106">
        <v>3</v>
      </c>
      <c r="B24" s="173" t="s">
        <v>1909</v>
      </c>
      <c r="C24" s="174"/>
      <c r="D24" s="101" t="s">
        <v>1882</v>
      </c>
      <c r="E24" s="121" t="s">
        <v>1910</v>
      </c>
    </row>
    <row r="25" spans="1:5" ht="55.2" x14ac:dyDescent="0.3">
      <c r="A25" s="106">
        <v>4</v>
      </c>
      <c r="B25" s="210" t="s">
        <v>1911</v>
      </c>
      <c r="C25" s="210"/>
      <c r="D25" s="101" t="s">
        <v>1912</v>
      </c>
      <c r="E25" s="121" t="s">
        <v>1913</v>
      </c>
    </row>
    <row r="26" spans="1:5" ht="54" customHeight="1" x14ac:dyDescent="0.3">
      <c r="A26" s="106">
        <v>5</v>
      </c>
      <c r="B26" s="208" t="s">
        <v>1914</v>
      </c>
      <c r="C26" s="209"/>
      <c r="D26" s="116" t="s">
        <v>1949</v>
      </c>
      <c r="E26" s="121" t="s">
        <v>1915</v>
      </c>
    </row>
  </sheetData>
  <mergeCells count="13">
    <mergeCell ref="B5:E5"/>
    <mergeCell ref="A1:E1"/>
    <mergeCell ref="A2:A3"/>
    <mergeCell ref="C2:E2"/>
    <mergeCell ref="C3:E3"/>
    <mergeCell ref="A4:E4"/>
    <mergeCell ref="B26:C26"/>
    <mergeCell ref="A20:E20"/>
    <mergeCell ref="B21:E21"/>
    <mergeCell ref="B22:C22"/>
    <mergeCell ref="B23:C23"/>
    <mergeCell ref="B24:C24"/>
    <mergeCell ref="B25:C25"/>
  </mergeCells>
  <pageMargins left="0.70866141732283472" right="0.70866141732283472" top="0.74803149606299213" bottom="0.74803149606299213" header="0.31496062992125984" footer="0.31496062992125984"/>
  <pageSetup paperSize="9" scale="35" fitToHeight="0"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N183"/>
  <sheetViews>
    <sheetView view="pageBreakPreview" topLeftCell="A35" zoomScaleNormal="100" zoomScaleSheetLayoutView="100" workbookViewId="0">
      <selection activeCell="D39" sqref="D39:K39"/>
    </sheetView>
  </sheetViews>
  <sheetFormatPr defaultColWidth="9.109375" defaultRowHeight="13.8" x14ac:dyDescent="0.3"/>
  <cols>
    <col min="1" max="1" width="6.88671875" style="35" customWidth="1"/>
    <col min="2" max="2" width="9.109375" style="35"/>
    <col min="3" max="3" width="18.5546875" style="35" customWidth="1"/>
    <col min="4" max="4" width="12.88671875" style="36" bestFit="1" customWidth="1"/>
    <col min="5" max="5" width="13" style="36" customWidth="1"/>
    <col min="6" max="6" width="14.109375" style="36" customWidth="1"/>
    <col min="7" max="10" width="9.6640625" style="36" customWidth="1"/>
    <col min="11" max="11" width="15.109375" style="36" customWidth="1"/>
    <col min="12" max="12" width="9.109375" style="35"/>
    <col min="13" max="13" width="16.33203125" style="35" customWidth="1"/>
    <col min="14" max="14" width="11.6640625" style="35" bestFit="1" customWidth="1"/>
    <col min="15" max="16384" width="9.109375" style="35"/>
  </cols>
  <sheetData>
    <row r="1" spans="1:11" ht="41.25" customHeight="1" x14ac:dyDescent="0.3">
      <c r="A1" s="294" t="s">
        <v>22</v>
      </c>
      <c r="B1" s="295"/>
      <c r="C1" s="295"/>
      <c r="D1" s="295"/>
      <c r="E1" s="295"/>
      <c r="F1" s="295"/>
      <c r="G1" s="295"/>
      <c r="H1" s="295"/>
      <c r="I1" s="295"/>
      <c r="J1" s="295"/>
      <c r="K1" s="296"/>
    </row>
    <row r="2" spans="1:11" ht="30" customHeight="1" thickBot="1" x14ac:dyDescent="0.35">
      <c r="A2" s="58">
        <v>1</v>
      </c>
      <c r="B2" s="254" t="s">
        <v>23</v>
      </c>
      <c r="C2" s="254"/>
      <c r="D2" s="254"/>
      <c r="E2" s="255"/>
      <c r="F2" s="267" t="s">
        <v>1487</v>
      </c>
      <c r="G2" s="267"/>
      <c r="H2" s="267"/>
      <c r="I2" s="267"/>
      <c r="J2" s="267"/>
      <c r="K2" s="268"/>
    </row>
    <row r="3" spans="1:11" ht="15" customHeight="1" thickBot="1" x14ac:dyDescent="0.35">
      <c r="A3" s="214"/>
      <c r="B3" s="215"/>
      <c r="C3" s="215"/>
      <c r="D3" s="215"/>
      <c r="E3" s="215"/>
      <c r="F3" s="215"/>
      <c r="G3" s="215"/>
      <c r="H3" s="215"/>
      <c r="I3" s="215"/>
      <c r="J3" s="215"/>
      <c r="K3" s="216"/>
    </row>
    <row r="4" spans="1:11" ht="30" customHeight="1" x14ac:dyDescent="0.3">
      <c r="A4" s="297" t="s">
        <v>0</v>
      </c>
      <c r="B4" s="298"/>
      <c r="C4" s="298"/>
      <c r="D4" s="298"/>
      <c r="E4" s="298"/>
      <c r="F4" s="298"/>
      <c r="G4" s="298"/>
      <c r="H4" s="298"/>
      <c r="I4" s="298"/>
      <c r="J4" s="300"/>
      <c r="K4" s="301"/>
    </row>
    <row r="5" spans="1:11" ht="30" customHeight="1" x14ac:dyDescent="0.3">
      <c r="A5" s="56">
        <v>2</v>
      </c>
      <c r="B5" s="265" t="s">
        <v>24</v>
      </c>
      <c r="C5" s="265"/>
      <c r="D5" s="266"/>
      <c r="E5" s="256" t="s">
        <v>1525</v>
      </c>
      <c r="F5" s="257"/>
      <c r="G5" s="257"/>
      <c r="H5" s="257"/>
      <c r="I5" s="257"/>
      <c r="J5" s="257"/>
      <c r="K5" s="258"/>
    </row>
    <row r="6" spans="1:11" ht="83.25" customHeight="1" x14ac:dyDescent="0.3">
      <c r="A6" s="247">
        <v>3</v>
      </c>
      <c r="B6" s="269" t="s">
        <v>25</v>
      </c>
      <c r="C6" s="269"/>
      <c r="D6" s="270"/>
      <c r="E6" s="256" t="s">
        <v>1524</v>
      </c>
      <c r="F6" s="257"/>
      <c r="G6" s="257"/>
      <c r="H6" s="257"/>
      <c r="I6" s="257"/>
      <c r="J6" s="257"/>
      <c r="K6" s="258"/>
    </row>
    <row r="7" spans="1:11" ht="30" customHeight="1" x14ac:dyDescent="0.3">
      <c r="A7" s="248"/>
      <c r="B7" s="271"/>
      <c r="C7" s="271"/>
      <c r="D7" s="272"/>
      <c r="E7" s="59" t="s">
        <v>26</v>
      </c>
      <c r="F7" s="302" t="s">
        <v>1523</v>
      </c>
      <c r="G7" s="302"/>
      <c r="H7" s="303"/>
      <c r="I7" s="59" t="s">
        <v>27</v>
      </c>
      <c r="J7" s="304">
        <v>1465</v>
      </c>
      <c r="K7" s="305"/>
    </row>
    <row r="8" spans="1:11" ht="30" customHeight="1" x14ac:dyDescent="0.3">
      <c r="A8" s="247">
        <v>4</v>
      </c>
      <c r="B8" s="269" t="s">
        <v>28</v>
      </c>
      <c r="C8" s="269"/>
      <c r="D8" s="270"/>
      <c r="E8" s="256" t="s">
        <v>29</v>
      </c>
      <c r="F8" s="257"/>
      <c r="G8" s="257"/>
      <c r="H8" s="257"/>
      <c r="I8" s="257"/>
      <c r="J8" s="257"/>
      <c r="K8" s="258"/>
    </row>
    <row r="9" spans="1:11" ht="241.5" customHeight="1" x14ac:dyDescent="0.3">
      <c r="A9" s="248"/>
      <c r="B9" s="271"/>
      <c r="C9" s="271"/>
      <c r="D9" s="272"/>
      <c r="E9" s="59" t="s">
        <v>26</v>
      </c>
      <c r="F9" s="302" t="s">
        <v>1522</v>
      </c>
      <c r="G9" s="302"/>
      <c r="H9" s="303"/>
      <c r="I9" s="59" t="s">
        <v>27</v>
      </c>
      <c r="J9" s="304" t="s">
        <v>1521</v>
      </c>
      <c r="K9" s="305"/>
    </row>
    <row r="10" spans="1:11" ht="30" customHeight="1" x14ac:dyDescent="0.3">
      <c r="A10" s="56">
        <v>5</v>
      </c>
      <c r="B10" s="265" t="s">
        <v>11</v>
      </c>
      <c r="C10" s="265"/>
      <c r="D10" s="266"/>
      <c r="E10" s="249" t="s">
        <v>14</v>
      </c>
      <c r="F10" s="249"/>
      <c r="G10" s="249"/>
      <c r="H10" s="249"/>
      <c r="I10" s="249"/>
      <c r="J10" s="324"/>
      <c r="K10" s="325"/>
    </row>
    <row r="11" spans="1:11" ht="33" customHeight="1" x14ac:dyDescent="0.3">
      <c r="A11" s="56">
        <v>6</v>
      </c>
      <c r="B11" s="265" t="s">
        <v>30</v>
      </c>
      <c r="C11" s="265"/>
      <c r="D11" s="266"/>
      <c r="E11" s="326" t="s">
        <v>1520</v>
      </c>
      <c r="F11" s="327"/>
      <c r="G11" s="327"/>
      <c r="H11" s="327"/>
      <c r="I11" s="327"/>
      <c r="J11" s="327"/>
      <c r="K11" s="328"/>
    </row>
    <row r="12" spans="1:11" ht="30" customHeight="1" x14ac:dyDescent="0.3">
      <c r="A12" s="56">
        <v>7</v>
      </c>
      <c r="B12" s="265" t="s">
        <v>1519</v>
      </c>
      <c r="C12" s="265"/>
      <c r="D12" s="266"/>
      <c r="E12" s="249" t="s">
        <v>33</v>
      </c>
      <c r="F12" s="249"/>
      <c r="G12" s="249"/>
      <c r="H12" s="249"/>
      <c r="I12" s="249"/>
      <c r="J12" s="249"/>
      <c r="K12" s="250"/>
    </row>
    <row r="13" spans="1:11" ht="30" customHeight="1" x14ac:dyDescent="0.3">
      <c r="A13" s="56">
        <v>8</v>
      </c>
      <c r="B13" s="265" t="s">
        <v>34</v>
      </c>
      <c r="C13" s="265"/>
      <c r="D13" s="266"/>
      <c r="E13" s="249" t="s">
        <v>1518</v>
      </c>
      <c r="F13" s="249"/>
      <c r="G13" s="249"/>
      <c r="H13" s="249"/>
      <c r="I13" s="249"/>
      <c r="J13" s="249"/>
      <c r="K13" s="250"/>
    </row>
    <row r="14" spans="1:11" ht="54.75" customHeight="1" thickBot="1" x14ac:dyDescent="0.35">
      <c r="A14" s="58">
        <v>9</v>
      </c>
      <c r="B14" s="254" t="s">
        <v>2</v>
      </c>
      <c r="C14" s="254"/>
      <c r="D14" s="255"/>
      <c r="E14" s="251" t="s">
        <v>19</v>
      </c>
      <c r="F14" s="252"/>
      <c r="G14" s="252"/>
      <c r="H14" s="252"/>
      <c r="I14" s="252"/>
      <c r="J14" s="252"/>
      <c r="K14" s="253"/>
    </row>
    <row r="15" spans="1:11" ht="15" customHeight="1" thickBot="1" x14ac:dyDescent="0.35">
      <c r="A15" s="214"/>
      <c r="B15" s="215"/>
      <c r="C15" s="215"/>
      <c r="D15" s="215"/>
      <c r="E15" s="215"/>
      <c r="F15" s="215"/>
      <c r="G15" s="215"/>
      <c r="H15" s="215"/>
      <c r="I15" s="215"/>
      <c r="J15" s="215"/>
      <c r="K15" s="216"/>
    </row>
    <row r="16" spans="1:11" ht="30" customHeight="1" x14ac:dyDescent="0.3">
      <c r="A16" s="297" t="s">
        <v>35</v>
      </c>
      <c r="B16" s="298"/>
      <c r="C16" s="298"/>
      <c r="D16" s="298"/>
      <c r="E16" s="298"/>
      <c r="F16" s="298"/>
      <c r="G16" s="298"/>
      <c r="H16" s="298"/>
      <c r="I16" s="298"/>
      <c r="J16" s="298"/>
      <c r="K16" s="299"/>
    </row>
    <row r="17" spans="1:11" ht="41.25" hidden="1" customHeight="1" x14ac:dyDescent="0.3">
      <c r="A17" s="57">
        <v>6</v>
      </c>
      <c r="B17" s="235" t="s">
        <v>1517</v>
      </c>
      <c r="C17" s="235"/>
      <c r="D17" s="236" t="s">
        <v>36</v>
      </c>
      <c r="E17" s="236"/>
      <c r="F17" s="236"/>
      <c r="G17" s="236"/>
      <c r="H17" s="236"/>
      <c r="I17" s="236"/>
      <c r="J17" s="236"/>
      <c r="K17" s="237"/>
    </row>
    <row r="18" spans="1:11" ht="41.25" customHeight="1" x14ac:dyDescent="0.3">
      <c r="A18" s="56">
        <v>10</v>
      </c>
      <c r="B18" s="244" t="s">
        <v>37</v>
      </c>
      <c r="C18" s="244"/>
      <c r="D18" s="236" t="s">
        <v>38</v>
      </c>
      <c r="E18" s="236"/>
      <c r="F18" s="236"/>
      <c r="G18" s="236"/>
      <c r="H18" s="236"/>
      <c r="I18" s="236"/>
      <c r="J18" s="236"/>
      <c r="K18" s="237"/>
    </row>
    <row r="19" spans="1:11" ht="40.5" customHeight="1" thickBot="1" x14ac:dyDescent="0.35">
      <c r="A19" s="46">
        <v>11</v>
      </c>
      <c r="B19" s="238" t="s">
        <v>39</v>
      </c>
      <c r="C19" s="238"/>
      <c r="D19" s="239" t="s">
        <v>118</v>
      </c>
      <c r="E19" s="239"/>
      <c r="F19" s="239"/>
      <c r="G19" s="239"/>
      <c r="H19" s="239"/>
      <c r="I19" s="239"/>
      <c r="J19" s="239"/>
      <c r="K19" s="240"/>
    </row>
    <row r="20" spans="1:11" ht="15" customHeight="1" thickBot="1" x14ac:dyDescent="0.35">
      <c r="A20" s="241"/>
      <c r="B20" s="241"/>
      <c r="C20" s="241"/>
      <c r="D20" s="241"/>
      <c r="E20" s="241"/>
      <c r="F20" s="241"/>
      <c r="G20" s="241"/>
      <c r="H20" s="241"/>
      <c r="I20" s="241"/>
      <c r="J20" s="241"/>
      <c r="K20" s="241"/>
    </row>
    <row r="21" spans="1:11" ht="30" customHeight="1" x14ac:dyDescent="0.3">
      <c r="A21" s="55">
        <v>12</v>
      </c>
      <c r="B21" s="263" t="s">
        <v>41</v>
      </c>
      <c r="C21" s="263"/>
      <c r="D21" s="242" t="s">
        <v>42</v>
      </c>
      <c r="E21" s="242"/>
      <c r="F21" s="242"/>
      <c r="G21" s="242"/>
      <c r="H21" s="242"/>
      <c r="I21" s="242"/>
      <c r="J21" s="242"/>
      <c r="K21" s="243"/>
    </row>
    <row r="22" spans="1:11" ht="30" customHeight="1" x14ac:dyDescent="0.3">
      <c r="A22" s="50">
        <v>13</v>
      </c>
      <c r="B22" s="244" t="s">
        <v>43</v>
      </c>
      <c r="C22" s="244"/>
      <c r="D22" s="245" t="s">
        <v>44</v>
      </c>
      <c r="E22" s="245"/>
      <c r="F22" s="245"/>
      <c r="G22" s="245"/>
      <c r="H22" s="245"/>
      <c r="I22" s="245"/>
      <c r="J22" s="245"/>
      <c r="K22" s="246"/>
    </row>
    <row r="23" spans="1:11" ht="70.5" customHeight="1" x14ac:dyDescent="0.3">
      <c r="A23" s="50">
        <v>14</v>
      </c>
      <c r="B23" s="244" t="s">
        <v>45</v>
      </c>
      <c r="C23" s="244"/>
      <c r="D23" s="245" t="s">
        <v>46</v>
      </c>
      <c r="E23" s="245"/>
      <c r="F23" s="245"/>
      <c r="G23" s="245"/>
      <c r="H23" s="245"/>
      <c r="I23" s="245"/>
      <c r="J23" s="245"/>
      <c r="K23" s="246"/>
    </row>
    <row r="24" spans="1:11" ht="50.25" customHeight="1" x14ac:dyDescent="0.3">
      <c r="A24" s="50">
        <v>15</v>
      </c>
      <c r="B24" s="244" t="s">
        <v>47</v>
      </c>
      <c r="C24" s="244"/>
      <c r="D24" s="245" t="s">
        <v>1516</v>
      </c>
      <c r="E24" s="245"/>
      <c r="F24" s="245"/>
      <c r="G24" s="245"/>
      <c r="H24" s="245"/>
      <c r="I24" s="245"/>
      <c r="J24" s="245"/>
      <c r="K24" s="246"/>
    </row>
    <row r="25" spans="1:11" ht="165.75" customHeight="1" x14ac:dyDescent="0.3">
      <c r="A25" s="50">
        <v>16</v>
      </c>
      <c r="B25" s="244" t="s">
        <v>48</v>
      </c>
      <c r="C25" s="244"/>
      <c r="D25" s="245" t="s">
        <v>1955</v>
      </c>
      <c r="E25" s="245"/>
      <c r="F25" s="245"/>
      <c r="G25" s="245"/>
      <c r="H25" s="245"/>
      <c r="I25" s="245"/>
      <c r="J25" s="245"/>
      <c r="K25" s="246"/>
    </row>
    <row r="26" spans="1:11" ht="237" customHeight="1" x14ac:dyDescent="0.3">
      <c r="A26" s="217">
        <v>17</v>
      </c>
      <c r="B26" s="229" t="s">
        <v>49</v>
      </c>
      <c r="C26" s="230"/>
      <c r="D26" s="220" t="s">
        <v>1958</v>
      </c>
      <c r="E26" s="221"/>
      <c r="F26" s="221"/>
      <c r="G26" s="221"/>
      <c r="H26" s="221"/>
      <c r="I26" s="221"/>
      <c r="J26" s="221"/>
      <c r="K26" s="222"/>
    </row>
    <row r="27" spans="1:11" ht="409.5" customHeight="1" x14ac:dyDescent="0.3">
      <c r="A27" s="218"/>
      <c r="B27" s="231"/>
      <c r="C27" s="232"/>
      <c r="D27" s="223"/>
      <c r="E27" s="224"/>
      <c r="F27" s="224"/>
      <c r="G27" s="224"/>
      <c r="H27" s="224"/>
      <c r="I27" s="224"/>
      <c r="J27" s="224"/>
      <c r="K27" s="225"/>
    </row>
    <row r="28" spans="1:11" ht="72" customHeight="1" x14ac:dyDescent="0.3">
      <c r="A28" s="219"/>
      <c r="B28" s="233"/>
      <c r="C28" s="234"/>
      <c r="D28" s="226"/>
      <c r="E28" s="227"/>
      <c r="F28" s="227"/>
      <c r="G28" s="227"/>
      <c r="H28" s="227"/>
      <c r="I28" s="227"/>
      <c r="J28" s="227"/>
      <c r="K28" s="228"/>
    </row>
    <row r="29" spans="1:11" ht="267" customHeight="1" x14ac:dyDescent="0.3">
      <c r="A29" s="217">
        <v>18</v>
      </c>
      <c r="B29" s="335" t="s">
        <v>50</v>
      </c>
      <c r="C29" s="343"/>
      <c r="D29" s="275" t="s">
        <v>1959</v>
      </c>
      <c r="E29" s="329"/>
      <c r="F29" s="329"/>
      <c r="G29" s="329"/>
      <c r="H29" s="329"/>
      <c r="I29" s="329"/>
      <c r="J29" s="329"/>
      <c r="K29" s="330"/>
    </row>
    <row r="30" spans="1:11" ht="183" customHeight="1" thickBot="1" x14ac:dyDescent="0.35">
      <c r="A30" s="339"/>
      <c r="B30" s="344"/>
      <c r="C30" s="345"/>
      <c r="D30" s="331"/>
      <c r="E30" s="332"/>
      <c r="F30" s="332"/>
      <c r="G30" s="332"/>
      <c r="H30" s="332"/>
      <c r="I30" s="332"/>
      <c r="J30" s="332"/>
      <c r="K30" s="333"/>
    </row>
    <row r="31" spans="1:11" ht="15.75" customHeight="1" thickBot="1" x14ac:dyDescent="0.35">
      <c r="A31" s="241"/>
      <c r="B31" s="241"/>
      <c r="C31" s="241"/>
      <c r="D31" s="241"/>
      <c r="E31" s="241"/>
      <c r="F31" s="241"/>
      <c r="G31" s="241"/>
      <c r="H31" s="241"/>
      <c r="I31" s="241"/>
      <c r="J31" s="241"/>
      <c r="K31" s="241"/>
    </row>
    <row r="32" spans="1:11" ht="96.75" customHeight="1" x14ac:dyDescent="0.3">
      <c r="A32" s="55">
        <v>19</v>
      </c>
      <c r="B32" s="349" t="s">
        <v>51</v>
      </c>
      <c r="C32" s="349"/>
      <c r="D32" s="322" t="s">
        <v>1515</v>
      </c>
      <c r="E32" s="322"/>
      <c r="F32" s="322"/>
      <c r="G32" s="322"/>
      <c r="H32" s="322"/>
      <c r="I32" s="322"/>
      <c r="J32" s="322"/>
      <c r="K32" s="323"/>
    </row>
    <row r="33" spans="1:13" ht="409.5" customHeight="1" x14ac:dyDescent="0.3">
      <c r="A33" s="320">
        <v>20</v>
      </c>
      <c r="B33" s="335" t="s">
        <v>52</v>
      </c>
      <c r="C33" s="336"/>
      <c r="D33" s="275" t="s">
        <v>1960</v>
      </c>
      <c r="E33" s="276"/>
      <c r="F33" s="276"/>
      <c r="G33" s="276"/>
      <c r="H33" s="276"/>
      <c r="I33" s="276"/>
      <c r="J33" s="276"/>
      <c r="K33" s="277"/>
    </row>
    <row r="34" spans="1:13" ht="312.75" customHeight="1" thickBot="1" x14ac:dyDescent="0.35">
      <c r="A34" s="321"/>
      <c r="B34" s="337"/>
      <c r="C34" s="338"/>
      <c r="D34" s="278"/>
      <c r="E34" s="279"/>
      <c r="F34" s="279"/>
      <c r="G34" s="279"/>
      <c r="H34" s="279"/>
      <c r="I34" s="279"/>
      <c r="J34" s="279"/>
      <c r="K34" s="280"/>
    </row>
    <row r="35" spans="1:13" ht="108" customHeight="1" x14ac:dyDescent="0.3">
      <c r="A35" s="311">
        <v>21</v>
      </c>
      <c r="B35" s="310" t="s">
        <v>53</v>
      </c>
      <c r="C35" s="310"/>
      <c r="D35" s="306" t="s">
        <v>1514</v>
      </c>
      <c r="E35" s="306"/>
      <c r="F35" s="306"/>
      <c r="G35" s="306"/>
      <c r="H35" s="306"/>
      <c r="I35" s="306"/>
      <c r="J35" s="306"/>
      <c r="K35" s="307"/>
    </row>
    <row r="36" spans="1:13" ht="91.5" customHeight="1" thickBot="1" x14ac:dyDescent="0.35">
      <c r="A36" s="312"/>
      <c r="B36" s="308"/>
      <c r="C36" s="308"/>
      <c r="D36" s="308"/>
      <c r="E36" s="308"/>
      <c r="F36" s="308"/>
      <c r="G36" s="308"/>
      <c r="H36" s="308"/>
      <c r="I36" s="308"/>
      <c r="J36" s="308"/>
      <c r="K36" s="309"/>
    </row>
    <row r="37" spans="1:13" ht="14.4" thickBot="1" x14ac:dyDescent="0.35">
      <c r="A37" s="241"/>
      <c r="B37" s="241"/>
      <c r="C37" s="241"/>
      <c r="D37" s="241"/>
      <c r="E37" s="241"/>
      <c r="F37" s="241"/>
      <c r="G37" s="241"/>
      <c r="H37" s="241"/>
      <c r="I37" s="241"/>
      <c r="J37" s="241"/>
      <c r="K37" s="241"/>
    </row>
    <row r="38" spans="1:13" ht="60" customHeight="1" x14ac:dyDescent="0.3">
      <c r="A38" s="54">
        <v>22</v>
      </c>
      <c r="B38" s="334" t="s">
        <v>54</v>
      </c>
      <c r="C38" s="334"/>
      <c r="D38" s="317" t="s">
        <v>55</v>
      </c>
      <c r="E38" s="317"/>
      <c r="F38" s="340" t="s">
        <v>58</v>
      </c>
      <c r="G38" s="341"/>
      <c r="H38" s="318" t="s">
        <v>57</v>
      </c>
      <c r="I38" s="319"/>
      <c r="J38" s="340" t="s">
        <v>1513</v>
      </c>
      <c r="K38" s="342"/>
    </row>
    <row r="39" spans="1:13" ht="60" customHeight="1" thickBot="1" x14ac:dyDescent="0.35">
      <c r="A39" s="46">
        <v>23</v>
      </c>
      <c r="B39" s="313" t="s">
        <v>59</v>
      </c>
      <c r="C39" s="314"/>
      <c r="D39" s="315" t="s">
        <v>1956</v>
      </c>
      <c r="E39" s="315"/>
      <c r="F39" s="315"/>
      <c r="G39" s="315"/>
      <c r="H39" s="315"/>
      <c r="I39" s="315"/>
      <c r="J39" s="315"/>
      <c r="K39" s="316"/>
    </row>
    <row r="40" spans="1:13" ht="15" customHeight="1" thickBot="1" x14ac:dyDescent="0.35">
      <c r="A40" s="241"/>
      <c r="B40" s="241"/>
      <c r="C40" s="241"/>
      <c r="D40" s="241"/>
      <c r="E40" s="241"/>
      <c r="F40" s="241"/>
      <c r="G40" s="241"/>
      <c r="H40" s="241"/>
      <c r="I40" s="241"/>
      <c r="J40" s="241"/>
      <c r="K40" s="241"/>
    </row>
    <row r="41" spans="1:13" ht="30" customHeight="1" x14ac:dyDescent="0.3">
      <c r="A41" s="291" t="s">
        <v>1512</v>
      </c>
      <c r="B41" s="283"/>
      <c r="C41" s="283"/>
      <c r="D41" s="53">
        <v>2017</v>
      </c>
      <c r="E41" s="53">
        <v>2018</v>
      </c>
      <c r="F41" s="53">
        <v>2019</v>
      </c>
      <c r="G41" s="53">
        <v>2020</v>
      </c>
      <c r="H41" s="53" t="s">
        <v>61</v>
      </c>
      <c r="I41" s="53" t="s">
        <v>61</v>
      </c>
      <c r="J41" s="53" t="s">
        <v>61</v>
      </c>
      <c r="K41" s="52" t="s">
        <v>62</v>
      </c>
    </row>
    <row r="42" spans="1:13" ht="45" customHeight="1" x14ac:dyDescent="0.3">
      <c r="A42" s="50">
        <v>24</v>
      </c>
      <c r="B42" s="290" t="s">
        <v>1510</v>
      </c>
      <c r="C42" s="290"/>
      <c r="D42" s="49">
        <v>147495.07999999999</v>
      </c>
      <c r="E42" s="49">
        <v>2745047.34</v>
      </c>
      <c r="F42" s="49">
        <v>1521657.58</v>
      </c>
      <c r="G42" s="49"/>
      <c r="H42" s="49"/>
      <c r="I42" s="49"/>
      <c r="J42" s="49"/>
      <c r="K42" s="47">
        <v>4414200</v>
      </c>
    </row>
    <row r="43" spans="1:13" ht="45" customHeight="1" x14ac:dyDescent="0.3">
      <c r="A43" s="50">
        <v>25</v>
      </c>
      <c r="B43" s="290" t="s">
        <v>64</v>
      </c>
      <c r="C43" s="290"/>
      <c r="D43" s="49">
        <v>147495.07999999999</v>
      </c>
      <c r="E43" s="49">
        <v>2745047.34</v>
      </c>
      <c r="F43" s="49">
        <v>1521657.58</v>
      </c>
      <c r="G43" s="49"/>
      <c r="H43" s="49"/>
      <c r="I43" s="49"/>
      <c r="J43" s="49"/>
      <c r="K43" s="47">
        <v>4414200</v>
      </c>
    </row>
    <row r="44" spans="1:13" ht="45" customHeight="1" x14ac:dyDescent="0.3">
      <c r="A44" s="50">
        <v>26</v>
      </c>
      <c r="B44" s="290" t="s">
        <v>65</v>
      </c>
      <c r="C44" s="290"/>
      <c r="D44" s="49">
        <f>D43*0.8</f>
        <v>117996.064</v>
      </c>
      <c r="E44" s="49">
        <f>E43*0.8</f>
        <v>2196037.872</v>
      </c>
      <c r="F44" s="49">
        <v>1217326.07</v>
      </c>
      <c r="G44" s="49"/>
      <c r="H44" s="49"/>
      <c r="I44" s="49"/>
      <c r="J44" s="49"/>
      <c r="K44" s="47">
        <v>3531360</v>
      </c>
    </row>
    <row r="45" spans="1:13" ht="45" customHeight="1" thickBot="1" x14ac:dyDescent="0.35">
      <c r="A45" s="46">
        <v>27</v>
      </c>
      <c r="B45" s="293" t="s">
        <v>66</v>
      </c>
      <c r="C45" s="293"/>
      <c r="D45" s="45">
        <v>80</v>
      </c>
      <c r="E45" s="45">
        <v>80</v>
      </c>
      <c r="F45" s="45">
        <v>80</v>
      </c>
      <c r="G45" s="44"/>
      <c r="H45" s="44"/>
      <c r="I45" s="44"/>
      <c r="J45" s="44"/>
      <c r="K45" s="43">
        <v>80</v>
      </c>
    </row>
    <row r="46" spans="1:13" ht="45" customHeight="1" thickBot="1" x14ac:dyDescent="0.35">
      <c r="A46" s="241" t="s">
        <v>1509</v>
      </c>
      <c r="B46" s="241"/>
      <c r="C46" s="241"/>
      <c r="D46" s="241"/>
      <c r="E46" s="241"/>
      <c r="F46" s="241"/>
      <c r="G46" s="241"/>
      <c r="H46" s="241"/>
      <c r="I46" s="241"/>
      <c r="J46" s="241"/>
      <c r="K46" s="241"/>
    </row>
    <row r="47" spans="1:13" ht="45" customHeight="1" x14ac:dyDescent="0.3">
      <c r="A47" s="291" t="s">
        <v>1511</v>
      </c>
      <c r="B47" s="283"/>
      <c r="C47" s="283"/>
      <c r="D47" s="53">
        <v>2017</v>
      </c>
      <c r="E47" s="53">
        <v>2018</v>
      </c>
      <c r="F47" s="53">
        <v>2019</v>
      </c>
      <c r="G47" s="53">
        <v>2020</v>
      </c>
      <c r="H47" s="53" t="s">
        <v>61</v>
      </c>
      <c r="I47" s="53" t="s">
        <v>61</v>
      </c>
      <c r="J47" s="53" t="s">
        <v>61</v>
      </c>
      <c r="K47" s="52" t="s">
        <v>62</v>
      </c>
    </row>
    <row r="48" spans="1:13" ht="45" customHeight="1" x14ac:dyDescent="0.3">
      <c r="A48" s="50">
        <v>28</v>
      </c>
      <c r="B48" s="290" t="s">
        <v>1510</v>
      </c>
      <c r="C48" s="290"/>
      <c r="D48" s="49">
        <v>755631.46</v>
      </c>
      <c r="E48" s="49">
        <v>6157232.2199999997</v>
      </c>
      <c r="F48" s="49">
        <v>10743936.32</v>
      </c>
      <c r="G48" s="48"/>
      <c r="H48" s="48"/>
      <c r="I48" s="48"/>
      <c r="J48" s="48"/>
      <c r="K48" s="47">
        <v>17656800</v>
      </c>
      <c r="M48" s="51"/>
    </row>
    <row r="49" spans="1:14" ht="45" customHeight="1" x14ac:dyDescent="0.3">
      <c r="A49" s="50">
        <v>29</v>
      </c>
      <c r="B49" s="290" t="s">
        <v>64</v>
      </c>
      <c r="C49" s="290"/>
      <c r="D49" s="49">
        <v>755631.46</v>
      </c>
      <c r="E49" s="49">
        <v>6157232.2199999997</v>
      </c>
      <c r="F49" s="49">
        <v>10743936.32</v>
      </c>
      <c r="G49" s="48"/>
      <c r="H49" s="48"/>
      <c r="I49" s="48"/>
      <c r="J49" s="48"/>
      <c r="K49" s="47">
        <v>17656800</v>
      </c>
      <c r="M49" s="51">
        <f>K49+K43</f>
        <v>22071000</v>
      </c>
      <c r="N49" s="51">
        <f>M49-M50</f>
        <v>3531360</v>
      </c>
    </row>
    <row r="50" spans="1:14" ht="45" customHeight="1" x14ac:dyDescent="0.3">
      <c r="A50" s="50">
        <v>30</v>
      </c>
      <c r="B50" s="290" t="s">
        <v>65</v>
      </c>
      <c r="C50" s="290"/>
      <c r="D50" s="49">
        <f>D49*0.85</f>
        <v>642286.74099999992</v>
      </c>
      <c r="E50" s="49">
        <f>E49*0.85</f>
        <v>5233647.3870000001</v>
      </c>
      <c r="F50" s="49">
        <f>F49*0.85</f>
        <v>9132345.8719999995</v>
      </c>
      <c r="G50" s="48"/>
      <c r="H50" s="48"/>
      <c r="I50" s="48"/>
      <c r="J50" s="48"/>
      <c r="K50" s="47">
        <f>SUM(D50:J50)</f>
        <v>15008280</v>
      </c>
      <c r="M50" s="51">
        <f>K50+K44</f>
        <v>18539640</v>
      </c>
    </row>
    <row r="51" spans="1:14" ht="45" customHeight="1" thickBot="1" x14ac:dyDescent="0.35">
      <c r="A51" s="46">
        <v>31</v>
      </c>
      <c r="B51" s="293" t="s">
        <v>66</v>
      </c>
      <c r="C51" s="293"/>
      <c r="D51" s="45">
        <v>85</v>
      </c>
      <c r="E51" s="44">
        <v>85</v>
      </c>
      <c r="F51" s="44">
        <v>85</v>
      </c>
      <c r="G51" s="44"/>
      <c r="H51" s="44"/>
      <c r="I51" s="44"/>
      <c r="J51" s="44"/>
      <c r="K51" s="43">
        <v>85</v>
      </c>
    </row>
    <row r="52" spans="1:14" ht="31.5" customHeight="1" thickBot="1" x14ac:dyDescent="0.35">
      <c r="A52" s="282" t="s">
        <v>1509</v>
      </c>
      <c r="B52" s="282"/>
      <c r="C52" s="282"/>
      <c r="D52" s="282"/>
      <c r="E52" s="282"/>
      <c r="F52" s="282"/>
      <c r="G52" s="282"/>
      <c r="H52" s="282"/>
      <c r="I52" s="282"/>
      <c r="J52" s="282"/>
      <c r="K52" s="282"/>
    </row>
    <row r="53" spans="1:14" ht="30" customHeight="1" x14ac:dyDescent="0.3">
      <c r="A53" s="287">
        <v>32</v>
      </c>
      <c r="B53" s="283" t="s">
        <v>1508</v>
      </c>
      <c r="C53" s="283"/>
      <c r="D53" s="283"/>
      <c r="E53" s="283"/>
      <c r="F53" s="283"/>
      <c r="G53" s="283"/>
      <c r="H53" s="283"/>
      <c r="I53" s="283"/>
      <c r="J53" s="283"/>
      <c r="K53" s="284"/>
    </row>
    <row r="54" spans="1:14" ht="30" customHeight="1" x14ac:dyDescent="0.3">
      <c r="A54" s="288"/>
      <c r="B54" s="281" t="s">
        <v>68</v>
      </c>
      <c r="C54" s="281"/>
      <c r="D54" s="281" t="s">
        <v>69</v>
      </c>
      <c r="E54" s="281"/>
      <c r="F54" s="281"/>
      <c r="G54" s="281"/>
      <c r="H54" s="281"/>
      <c r="I54" s="281"/>
      <c r="J54" s="281" t="s">
        <v>70</v>
      </c>
      <c r="K54" s="285"/>
    </row>
    <row r="55" spans="1:14" ht="79.5" customHeight="1" x14ac:dyDescent="0.3">
      <c r="A55" s="288"/>
      <c r="B55" s="261" t="s">
        <v>1507</v>
      </c>
      <c r="C55" s="261"/>
      <c r="D55" s="261" t="s">
        <v>1506</v>
      </c>
      <c r="E55" s="262"/>
      <c r="F55" s="262"/>
      <c r="G55" s="262"/>
      <c r="H55" s="262"/>
      <c r="I55" s="262"/>
      <c r="J55" s="286">
        <v>4314200</v>
      </c>
      <c r="K55" s="274"/>
    </row>
    <row r="56" spans="1:14" ht="69" customHeight="1" x14ac:dyDescent="0.3">
      <c r="A56" s="288"/>
      <c r="B56" s="261" t="s">
        <v>1501</v>
      </c>
      <c r="C56" s="261"/>
      <c r="D56" s="261" t="s">
        <v>1505</v>
      </c>
      <c r="E56" s="262"/>
      <c r="F56" s="262"/>
      <c r="G56" s="262"/>
      <c r="H56" s="262"/>
      <c r="I56" s="262"/>
      <c r="J56" s="286">
        <v>100000</v>
      </c>
      <c r="K56" s="274"/>
    </row>
    <row r="57" spans="1:14" ht="30" hidden="1" customHeight="1" x14ac:dyDescent="0.3">
      <c r="A57" s="288"/>
      <c r="B57" s="249"/>
      <c r="C57" s="249"/>
      <c r="D57" s="249"/>
      <c r="E57" s="249"/>
      <c r="F57" s="249"/>
      <c r="G57" s="249"/>
      <c r="H57" s="249"/>
      <c r="I57" s="249"/>
      <c r="J57" s="273"/>
      <c r="K57" s="274"/>
    </row>
    <row r="58" spans="1:14" ht="30" hidden="1" customHeight="1" x14ac:dyDescent="0.3">
      <c r="A58" s="288"/>
      <c r="B58" s="249"/>
      <c r="C58" s="249"/>
      <c r="D58" s="249"/>
      <c r="E58" s="249"/>
      <c r="F58" s="249"/>
      <c r="G58" s="249"/>
      <c r="H58" s="249"/>
      <c r="I58" s="249"/>
      <c r="J58" s="273"/>
      <c r="K58" s="274"/>
    </row>
    <row r="59" spans="1:14" ht="30" hidden="1" customHeight="1" x14ac:dyDescent="0.3">
      <c r="A59" s="288"/>
      <c r="B59" s="249"/>
      <c r="C59" s="249"/>
      <c r="D59" s="249"/>
      <c r="E59" s="249"/>
      <c r="F59" s="249"/>
      <c r="G59" s="249"/>
      <c r="H59" s="249"/>
      <c r="I59" s="249"/>
      <c r="J59" s="273"/>
      <c r="K59" s="274"/>
    </row>
    <row r="60" spans="1:14" ht="30" hidden="1" customHeight="1" x14ac:dyDescent="0.3">
      <c r="A60" s="288"/>
      <c r="B60" s="249"/>
      <c r="C60" s="249"/>
      <c r="D60" s="249"/>
      <c r="E60" s="249"/>
      <c r="F60" s="249"/>
      <c r="G60" s="249"/>
      <c r="H60" s="249"/>
      <c r="I60" s="249"/>
      <c r="J60" s="273"/>
      <c r="K60" s="274"/>
    </row>
    <row r="61" spans="1:14" ht="15.75" customHeight="1" thickBot="1" x14ac:dyDescent="0.35">
      <c r="A61" s="289"/>
      <c r="B61" s="292"/>
      <c r="C61" s="292"/>
      <c r="D61" s="292"/>
      <c r="E61" s="292"/>
      <c r="F61" s="292"/>
      <c r="G61" s="292"/>
      <c r="H61" s="292"/>
      <c r="I61" s="292"/>
      <c r="J61" s="352"/>
      <c r="K61" s="353"/>
    </row>
    <row r="62" spans="1:14" ht="30" customHeight="1" thickBot="1" x14ac:dyDescent="0.35">
      <c r="A62" s="42"/>
      <c r="B62" s="282"/>
      <c r="C62" s="282"/>
      <c r="D62" s="282"/>
      <c r="E62" s="282"/>
      <c r="F62" s="282"/>
      <c r="G62" s="282"/>
      <c r="H62" s="282"/>
      <c r="I62" s="282"/>
      <c r="J62" s="282"/>
      <c r="K62" s="282"/>
      <c r="L62" s="282"/>
    </row>
    <row r="63" spans="1:14" ht="30" customHeight="1" x14ac:dyDescent="0.3">
      <c r="A63" s="346">
        <v>33</v>
      </c>
      <c r="B63" s="283" t="s">
        <v>1504</v>
      </c>
      <c r="C63" s="283"/>
      <c r="D63" s="283"/>
      <c r="E63" s="283"/>
      <c r="F63" s="283"/>
      <c r="G63" s="283"/>
      <c r="H63" s="283"/>
      <c r="I63" s="283"/>
      <c r="J63" s="283"/>
      <c r="K63" s="284"/>
    </row>
    <row r="64" spans="1:14" ht="30" customHeight="1" x14ac:dyDescent="0.3">
      <c r="A64" s="347"/>
      <c r="B64" s="281" t="s">
        <v>68</v>
      </c>
      <c r="C64" s="281"/>
      <c r="D64" s="281" t="s">
        <v>69</v>
      </c>
      <c r="E64" s="281"/>
      <c r="F64" s="281"/>
      <c r="G64" s="281"/>
      <c r="H64" s="281"/>
      <c r="I64" s="281"/>
      <c r="J64" s="281" t="s">
        <v>70</v>
      </c>
      <c r="K64" s="285"/>
    </row>
    <row r="65" spans="1:11" ht="175.5" customHeight="1" x14ac:dyDescent="0.3">
      <c r="A65" s="347"/>
      <c r="B65" s="261" t="s">
        <v>1503</v>
      </c>
      <c r="C65" s="261"/>
      <c r="D65" s="261" t="s">
        <v>1502</v>
      </c>
      <c r="E65" s="262"/>
      <c r="F65" s="262"/>
      <c r="G65" s="262"/>
      <c r="H65" s="262"/>
      <c r="I65" s="262"/>
      <c r="J65" s="286">
        <v>17456800</v>
      </c>
      <c r="K65" s="274"/>
    </row>
    <row r="66" spans="1:11" ht="73.5" customHeight="1" thickBot="1" x14ac:dyDescent="0.35">
      <c r="A66" s="348"/>
      <c r="B66" s="261" t="s">
        <v>1501</v>
      </c>
      <c r="C66" s="261"/>
      <c r="D66" s="261" t="s">
        <v>1500</v>
      </c>
      <c r="E66" s="262"/>
      <c r="F66" s="262"/>
      <c r="G66" s="262"/>
      <c r="H66" s="262"/>
      <c r="I66" s="262"/>
      <c r="J66" s="286">
        <v>200000</v>
      </c>
      <c r="K66" s="274"/>
    </row>
    <row r="67" spans="1:11" ht="15" customHeight="1" thickBot="1" x14ac:dyDescent="0.35">
      <c r="A67" s="241"/>
      <c r="B67" s="241"/>
      <c r="C67" s="241"/>
      <c r="D67" s="241"/>
      <c r="E67" s="241"/>
      <c r="F67" s="241"/>
      <c r="G67" s="241"/>
      <c r="H67" s="241"/>
      <c r="I67" s="241"/>
      <c r="J67" s="241"/>
      <c r="K67" s="241"/>
    </row>
    <row r="68" spans="1:11" ht="30" customHeight="1" x14ac:dyDescent="0.3">
      <c r="A68" s="287">
        <v>34</v>
      </c>
      <c r="B68" s="354" t="s">
        <v>71</v>
      </c>
      <c r="C68" s="354"/>
      <c r="D68" s="354"/>
      <c r="E68" s="354"/>
      <c r="F68" s="354"/>
      <c r="G68" s="354"/>
      <c r="H68" s="354"/>
      <c r="I68" s="354"/>
      <c r="J68" s="354"/>
      <c r="K68" s="355"/>
    </row>
    <row r="69" spans="1:11" ht="48" customHeight="1" x14ac:dyDescent="0.3">
      <c r="A69" s="288"/>
      <c r="B69" s="281" t="s">
        <v>72</v>
      </c>
      <c r="C69" s="281"/>
      <c r="D69" s="281" t="s">
        <v>73</v>
      </c>
      <c r="E69" s="281"/>
      <c r="F69" s="281" t="s">
        <v>74</v>
      </c>
      <c r="G69" s="281"/>
      <c r="H69" s="281" t="s">
        <v>75</v>
      </c>
      <c r="I69" s="281"/>
      <c r="J69" s="281" t="s">
        <v>76</v>
      </c>
      <c r="K69" s="285"/>
    </row>
    <row r="70" spans="1:11" ht="113.25" customHeight="1" x14ac:dyDescent="0.3">
      <c r="A70" s="288"/>
      <c r="B70" s="261" t="s">
        <v>1499</v>
      </c>
      <c r="C70" s="262"/>
      <c r="D70" s="259" t="s">
        <v>1491</v>
      </c>
      <c r="E70" s="259"/>
      <c r="F70" s="259" t="s">
        <v>77</v>
      </c>
      <c r="G70" s="259"/>
      <c r="H70" s="260">
        <v>1</v>
      </c>
      <c r="I70" s="260"/>
      <c r="J70" s="259" t="s">
        <v>1497</v>
      </c>
      <c r="K70" s="264"/>
    </row>
    <row r="71" spans="1:11" ht="81" customHeight="1" x14ac:dyDescent="0.3">
      <c r="A71" s="288"/>
      <c r="B71" s="261" t="s">
        <v>1498</v>
      </c>
      <c r="C71" s="262"/>
      <c r="D71" s="259" t="s">
        <v>1491</v>
      </c>
      <c r="E71" s="259"/>
      <c r="F71" s="259" t="s">
        <v>77</v>
      </c>
      <c r="G71" s="259"/>
      <c r="H71" s="260">
        <v>1</v>
      </c>
      <c r="I71" s="260"/>
      <c r="J71" s="259" t="s">
        <v>1497</v>
      </c>
      <c r="K71" s="264"/>
    </row>
    <row r="72" spans="1:11" ht="77.25" customHeight="1" x14ac:dyDescent="0.3">
      <c r="A72" s="288"/>
      <c r="B72" s="261" t="s">
        <v>1496</v>
      </c>
      <c r="C72" s="262"/>
      <c r="D72" s="259" t="s">
        <v>1494</v>
      </c>
      <c r="E72" s="259"/>
      <c r="F72" s="259" t="s">
        <v>1493</v>
      </c>
      <c r="G72" s="259"/>
      <c r="H72" s="260">
        <v>0</v>
      </c>
      <c r="I72" s="260"/>
      <c r="J72" s="259" t="s">
        <v>1490</v>
      </c>
      <c r="K72" s="264"/>
    </row>
    <row r="73" spans="1:11" ht="68.25" customHeight="1" x14ac:dyDescent="0.3">
      <c r="A73" s="288"/>
      <c r="B73" s="261" t="s">
        <v>1495</v>
      </c>
      <c r="C73" s="262"/>
      <c r="D73" s="259" t="s">
        <v>1494</v>
      </c>
      <c r="E73" s="259"/>
      <c r="F73" s="259" t="s">
        <v>1493</v>
      </c>
      <c r="G73" s="259"/>
      <c r="H73" s="260">
        <v>0</v>
      </c>
      <c r="I73" s="260"/>
      <c r="J73" s="259" t="s">
        <v>1490</v>
      </c>
      <c r="K73" s="264"/>
    </row>
    <row r="74" spans="1:11" ht="76.5" customHeight="1" thickBot="1" x14ac:dyDescent="0.35">
      <c r="A74" s="288"/>
      <c r="B74" s="261" t="s">
        <v>1492</v>
      </c>
      <c r="C74" s="262"/>
      <c r="D74" s="259" t="s">
        <v>1491</v>
      </c>
      <c r="E74" s="259"/>
      <c r="F74" s="259" t="s">
        <v>77</v>
      </c>
      <c r="G74" s="259"/>
      <c r="H74" s="260">
        <v>0</v>
      </c>
      <c r="I74" s="260"/>
      <c r="J74" s="259" t="s">
        <v>1490</v>
      </c>
      <c r="K74" s="264"/>
    </row>
    <row r="75" spans="1:11" ht="30" customHeight="1" thickBot="1" x14ac:dyDescent="0.35">
      <c r="A75" s="41">
        <v>35</v>
      </c>
      <c r="B75" s="356" t="s">
        <v>87</v>
      </c>
      <c r="C75" s="356"/>
      <c r="D75" s="357" t="s">
        <v>88</v>
      </c>
      <c r="E75" s="357"/>
      <c r="F75" s="357"/>
      <c r="G75" s="357"/>
      <c r="H75" s="357"/>
      <c r="I75" s="357"/>
      <c r="J75" s="357"/>
      <c r="K75" s="358"/>
    </row>
    <row r="76" spans="1:11" ht="36" customHeight="1" x14ac:dyDescent="0.3">
      <c r="B76" s="350" t="s">
        <v>1489</v>
      </c>
      <c r="C76" s="351"/>
      <c r="D76" s="351"/>
      <c r="E76" s="351"/>
      <c r="F76" s="351"/>
      <c r="G76" s="351"/>
      <c r="H76" s="351"/>
      <c r="I76" s="351"/>
      <c r="J76" s="351"/>
      <c r="K76" s="351"/>
    </row>
    <row r="77" spans="1:11" x14ac:dyDescent="0.3">
      <c r="D77" s="35"/>
      <c r="E77" s="35"/>
      <c r="F77" s="35"/>
      <c r="G77" s="35"/>
      <c r="H77" s="35"/>
      <c r="I77" s="35"/>
      <c r="J77" s="35"/>
      <c r="K77" s="35"/>
    </row>
    <row r="103" spans="1:1" x14ac:dyDescent="0.3">
      <c r="A103" s="39" t="s">
        <v>89</v>
      </c>
    </row>
    <row r="104" spans="1:1" x14ac:dyDescent="0.3">
      <c r="A104" s="39" t="s">
        <v>14</v>
      </c>
    </row>
    <row r="105" spans="1:1" x14ac:dyDescent="0.3">
      <c r="A105" s="39" t="s">
        <v>90</v>
      </c>
    </row>
    <row r="106" spans="1:1" x14ac:dyDescent="0.3">
      <c r="A106" s="39" t="s">
        <v>91</v>
      </c>
    </row>
    <row r="107" spans="1:1" x14ac:dyDescent="0.3">
      <c r="A107" s="39" t="s">
        <v>92</v>
      </c>
    </row>
    <row r="108" spans="1:1" x14ac:dyDescent="0.3">
      <c r="A108" s="39" t="s">
        <v>93</v>
      </c>
    </row>
    <row r="109" spans="1:1" x14ac:dyDescent="0.3">
      <c r="A109" s="39" t="s">
        <v>94</v>
      </c>
    </row>
    <row r="110" spans="1:1" x14ac:dyDescent="0.3">
      <c r="A110" s="39" t="s">
        <v>95</v>
      </c>
    </row>
    <row r="111" spans="1:1" x14ac:dyDescent="0.3">
      <c r="A111" s="39" t="s">
        <v>96</v>
      </c>
    </row>
    <row r="112" spans="1:1" x14ac:dyDescent="0.3">
      <c r="A112" s="39" t="s">
        <v>97</v>
      </c>
    </row>
    <row r="113" spans="1:1" x14ac:dyDescent="0.3">
      <c r="A113" s="39" t="s">
        <v>98</v>
      </c>
    </row>
    <row r="114" spans="1:1" x14ac:dyDescent="0.3">
      <c r="A114" s="39" t="s">
        <v>99</v>
      </c>
    </row>
    <row r="115" spans="1:1" x14ac:dyDescent="0.3">
      <c r="A115" s="39" t="s">
        <v>100</v>
      </c>
    </row>
    <row r="116" spans="1:1" x14ac:dyDescent="0.3">
      <c r="A116" s="39" t="s">
        <v>101</v>
      </c>
    </row>
    <row r="117" spans="1:1" x14ac:dyDescent="0.3">
      <c r="A117" s="39" t="s">
        <v>102</v>
      </c>
    </row>
    <row r="118" spans="1:1" x14ac:dyDescent="0.3">
      <c r="A118" s="39" t="s">
        <v>103</v>
      </c>
    </row>
    <row r="119" spans="1:1" x14ac:dyDescent="0.3">
      <c r="A119" s="39" t="s">
        <v>104</v>
      </c>
    </row>
    <row r="120" spans="1:1" x14ac:dyDescent="0.3">
      <c r="A120" s="39" t="s">
        <v>105</v>
      </c>
    </row>
    <row r="121" spans="1:1" ht="14.4" x14ac:dyDescent="0.3">
      <c r="A121" s="38"/>
    </row>
    <row r="122" spans="1:1" ht="14.4" x14ac:dyDescent="0.3">
      <c r="A122" s="38"/>
    </row>
    <row r="123" spans="1:1" x14ac:dyDescent="0.3">
      <c r="A123" s="40" t="s">
        <v>38</v>
      </c>
    </row>
    <row r="124" spans="1:1" x14ac:dyDescent="0.3">
      <c r="A124" s="40" t="s">
        <v>106</v>
      </c>
    </row>
    <row r="125" spans="1:1" x14ac:dyDescent="0.3">
      <c r="A125" s="40" t="s">
        <v>107</v>
      </c>
    </row>
    <row r="126" spans="1:1" x14ac:dyDescent="0.3">
      <c r="A126" s="40" t="s">
        <v>108</v>
      </c>
    </row>
    <row r="127" spans="1:1" ht="14.4" x14ac:dyDescent="0.3">
      <c r="A127" s="38"/>
    </row>
    <row r="128" spans="1:1" ht="14.4" x14ac:dyDescent="0.3">
      <c r="A128" s="38"/>
    </row>
    <row r="129" spans="1:1" x14ac:dyDescent="0.3">
      <c r="A129" s="39" t="s">
        <v>109</v>
      </c>
    </row>
    <row r="130" spans="1:1" x14ac:dyDescent="0.3">
      <c r="A130" s="39" t="s">
        <v>110</v>
      </c>
    </row>
    <row r="131" spans="1:1" x14ac:dyDescent="0.3">
      <c r="A131" s="39" t="s">
        <v>111</v>
      </c>
    </row>
    <row r="132" spans="1:1" x14ac:dyDescent="0.3">
      <c r="A132" s="39" t="s">
        <v>112</v>
      </c>
    </row>
    <row r="133" spans="1:1" x14ac:dyDescent="0.3">
      <c r="A133" s="39" t="s">
        <v>113</v>
      </c>
    </row>
    <row r="134" spans="1:1" x14ac:dyDescent="0.3">
      <c r="A134" s="39" t="s">
        <v>114</v>
      </c>
    </row>
    <row r="135" spans="1:1" x14ac:dyDescent="0.3">
      <c r="A135" s="39" t="s">
        <v>115</v>
      </c>
    </row>
    <row r="136" spans="1:1" x14ac:dyDescent="0.3">
      <c r="A136" s="39" t="s">
        <v>116</v>
      </c>
    </row>
    <row r="137" spans="1:1" x14ac:dyDescent="0.3">
      <c r="A137" s="39" t="s">
        <v>40</v>
      </c>
    </row>
    <row r="138" spans="1:1" x14ac:dyDescent="0.3">
      <c r="A138" s="39" t="s">
        <v>117</v>
      </c>
    </row>
    <row r="139" spans="1:1" x14ac:dyDescent="0.3">
      <c r="A139" s="39" t="s">
        <v>118</v>
      </c>
    </row>
    <row r="140" spans="1:1" x14ac:dyDescent="0.3">
      <c r="A140" s="39" t="s">
        <v>119</v>
      </c>
    </row>
    <row r="141" spans="1:1" x14ac:dyDescent="0.3">
      <c r="A141" s="39" t="s">
        <v>120</v>
      </c>
    </row>
    <row r="142" spans="1:1" x14ac:dyDescent="0.3">
      <c r="A142" s="39" t="s">
        <v>121</v>
      </c>
    </row>
    <row r="143" spans="1:1" x14ac:dyDescent="0.3">
      <c r="A143" s="39" t="s">
        <v>122</v>
      </c>
    </row>
    <row r="144" spans="1:1" x14ac:dyDescent="0.3">
      <c r="A144" s="39" t="s">
        <v>123</v>
      </c>
    </row>
    <row r="145" spans="1:1" x14ac:dyDescent="0.3">
      <c r="A145" s="39" t="s">
        <v>124</v>
      </c>
    </row>
    <row r="146" spans="1:1" x14ac:dyDescent="0.3">
      <c r="A146" s="39" t="s">
        <v>125</v>
      </c>
    </row>
    <row r="147" spans="1:1" x14ac:dyDescent="0.3">
      <c r="A147" s="39" t="s">
        <v>126</v>
      </c>
    </row>
    <row r="148" spans="1:1" x14ac:dyDescent="0.3">
      <c r="A148" s="39" t="s">
        <v>127</v>
      </c>
    </row>
    <row r="149" spans="1:1" x14ac:dyDescent="0.3">
      <c r="A149" s="39" t="s">
        <v>128</v>
      </c>
    </row>
    <row r="150" spans="1:1" x14ac:dyDescent="0.3">
      <c r="A150" s="39" t="s">
        <v>129</v>
      </c>
    </row>
    <row r="151" spans="1:1" x14ac:dyDescent="0.3">
      <c r="A151" s="39" t="s">
        <v>130</v>
      </c>
    </row>
    <row r="152" spans="1:1" x14ac:dyDescent="0.3">
      <c r="A152" s="39" t="s">
        <v>131</v>
      </c>
    </row>
    <row r="153" spans="1:1" x14ac:dyDescent="0.3">
      <c r="A153" s="39" t="s">
        <v>132</v>
      </c>
    </row>
    <row r="154" spans="1:1" x14ac:dyDescent="0.3">
      <c r="A154" s="39" t="s">
        <v>133</v>
      </c>
    </row>
    <row r="155" spans="1:1" x14ac:dyDescent="0.3">
      <c r="A155" s="39" t="s">
        <v>134</v>
      </c>
    </row>
    <row r="156" spans="1:1" x14ac:dyDescent="0.3">
      <c r="A156" s="39" t="s">
        <v>135</v>
      </c>
    </row>
    <row r="157" spans="1:1" x14ac:dyDescent="0.3">
      <c r="A157" s="39" t="s">
        <v>136</v>
      </c>
    </row>
    <row r="158" spans="1:1" x14ac:dyDescent="0.3">
      <c r="A158" s="39" t="s">
        <v>137</v>
      </c>
    </row>
    <row r="159" spans="1:1" x14ac:dyDescent="0.3">
      <c r="A159" s="39" t="s">
        <v>138</v>
      </c>
    </row>
    <row r="160" spans="1:1" x14ac:dyDescent="0.3">
      <c r="A160" s="39" t="s">
        <v>139</v>
      </c>
    </row>
    <row r="161" spans="1:1" x14ac:dyDescent="0.3">
      <c r="A161" s="39" t="s">
        <v>140</v>
      </c>
    </row>
    <row r="162" spans="1:1" x14ac:dyDescent="0.3">
      <c r="A162" s="39" t="s">
        <v>141</v>
      </c>
    </row>
    <row r="163" spans="1:1" x14ac:dyDescent="0.3">
      <c r="A163" s="39" t="s">
        <v>142</v>
      </c>
    </row>
    <row r="164" spans="1:1" x14ac:dyDescent="0.3">
      <c r="A164" s="39" t="s">
        <v>143</v>
      </c>
    </row>
    <row r="165" spans="1:1" x14ac:dyDescent="0.3">
      <c r="A165" s="39" t="s">
        <v>144</v>
      </c>
    </row>
    <row r="166" spans="1:1" ht="14.4" x14ac:dyDescent="0.3">
      <c r="A166" s="38"/>
    </row>
    <row r="167" spans="1:1" ht="14.4" x14ac:dyDescent="0.3">
      <c r="A167" s="38"/>
    </row>
    <row r="168" spans="1:1" x14ac:dyDescent="0.3">
      <c r="A168" s="37" t="s">
        <v>42</v>
      </c>
    </row>
    <row r="169" spans="1:1" x14ac:dyDescent="0.3">
      <c r="A169" s="37" t="s">
        <v>145</v>
      </c>
    </row>
    <row r="170" spans="1:1" ht="14.4" x14ac:dyDescent="0.3">
      <c r="A170" s="38"/>
    </row>
    <row r="171" spans="1:1" ht="14.4" x14ac:dyDescent="0.3">
      <c r="A171" s="38"/>
    </row>
    <row r="172" spans="1:1" x14ac:dyDescent="0.3">
      <c r="A172" s="37" t="s">
        <v>146</v>
      </c>
    </row>
    <row r="173" spans="1:1" x14ac:dyDescent="0.3">
      <c r="A173" s="37" t="s">
        <v>147</v>
      </c>
    </row>
    <row r="174" spans="1:1" x14ac:dyDescent="0.3">
      <c r="A174" s="37" t="s">
        <v>44</v>
      </c>
    </row>
    <row r="175" spans="1:1" x14ac:dyDescent="0.3">
      <c r="A175" s="37" t="s">
        <v>148</v>
      </c>
    </row>
    <row r="176" spans="1:1" ht="14.4" x14ac:dyDescent="0.3">
      <c r="A176" s="38"/>
    </row>
    <row r="177" spans="1:1" ht="14.4" x14ac:dyDescent="0.3">
      <c r="A177" s="38"/>
    </row>
    <row r="178" spans="1:1" x14ac:dyDescent="0.3">
      <c r="A178" s="37" t="s">
        <v>149</v>
      </c>
    </row>
    <row r="179" spans="1:1" x14ac:dyDescent="0.3">
      <c r="A179" s="37" t="s">
        <v>150</v>
      </c>
    </row>
    <row r="180" spans="1:1" x14ac:dyDescent="0.3">
      <c r="A180" s="37" t="s">
        <v>46</v>
      </c>
    </row>
    <row r="181" spans="1:1" x14ac:dyDescent="0.3">
      <c r="A181" s="37" t="s">
        <v>151</v>
      </c>
    </row>
    <row r="182" spans="1:1" x14ac:dyDescent="0.3">
      <c r="A182" s="37" t="s">
        <v>152</v>
      </c>
    </row>
    <row r="183" spans="1:1" x14ac:dyDescent="0.3">
      <c r="A183" s="37" t="s">
        <v>153</v>
      </c>
    </row>
  </sheetData>
  <mergeCells count="156">
    <mergeCell ref="B76:K76"/>
    <mergeCell ref="J71:K71"/>
    <mergeCell ref="J60:K60"/>
    <mergeCell ref="J61:K61"/>
    <mergeCell ref="B66:C66"/>
    <mergeCell ref="D66:I66"/>
    <mergeCell ref="J66:K66"/>
    <mergeCell ref="B68:K68"/>
    <mergeCell ref="F70:G70"/>
    <mergeCell ref="H69:I69"/>
    <mergeCell ref="B75:C75"/>
    <mergeCell ref="D75:K75"/>
    <mergeCell ref="D74:E74"/>
    <mergeCell ref="F74:G74"/>
    <mergeCell ref="H74:I74"/>
    <mergeCell ref="B62:L62"/>
    <mergeCell ref="B73:C73"/>
    <mergeCell ref="D73:E73"/>
    <mergeCell ref="F73:G73"/>
    <mergeCell ref="H73:I73"/>
    <mergeCell ref="J73:K73"/>
    <mergeCell ref="B71:C71"/>
    <mergeCell ref="D71:E71"/>
    <mergeCell ref="H70:I70"/>
    <mergeCell ref="D29:K30"/>
    <mergeCell ref="B45:C45"/>
    <mergeCell ref="B38:C38"/>
    <mergeCell ref="B42:C42"/>
    <mergeCell ref="A41:C41"/>
    <mergeCell ref="B64:C64"/>
    <mergeCell ref="D58:I58"/>
    <mergeCell ref="B58:C58"/>
    <mergeCell ref="D56:I56"/>
    <mergeCell ref="D57:I57"/>
    <mergeCell ref="B55:C55"/>
    <mergeCell ref="B33:C34"/>
    <mergeCell ref="J54:K54"/>
    <mergeCell ref="A29:A30"/>
    <mergeCell ref="F38:G38"/>
    <mergeCell ref="J38:K38"/>
    <mergeCell ref="B29:C30"/>
    <mergeCell ref="A63:A66"/>
    <mergeCell ref="B32:C32"/>
    <mergeCell ref="J56:K56"/>
    <mergeCell ref="J55:K55"/>
    <mergeCell ref="B61:C61"/>
    <mergeCell ref="D60:I60"/>
    <mergeCell ref="D59:I59"/>
    <mergeCell ref="A1:K1"/>
    <mergeCell ref="A16:K16"/>
    <mergeCell ref="A40:K40"/>
    <mergeCell ref="A4:K4"/>
    <mergeCell ref="F7:H7"/>
    <mergeCell ref="J7:K7"/>
    <mergeCell ref="E8:K8"/>
    <mergeCell ref="F9:H9"/>
    <mergeCell ref="J9:K9"/>
    <mergeCell ref="A15:K15"/>
    <mergeCell ref="D35:K36"/>
    <mergeCell ref="B35:C36"/>
    <mergeCell ref="A35:A36"/>
    <mergeCell ref="B39:C39"/>
    <mergeCell ref="D39:K39"/>
    <mergeCell ref="D38:E38"/>
    <mergeCell ref="H38:I38"/>
    <mergeCell ref="A31:K31"/>
    <mergeCell ref="A37:K37"/>
    <mergeCell ref="A33:A34"/>
    <mergeCell ref="D32:K32"/>
    <mergeCell ref="E10:K10"/>
    <mergeCell ref="E11:K11"/>
    <mergeCell ref="E12:K12"/>
    <mergeCell ref="B74:C74"/>
    <mergeCell ref="A68:A74"/>
    <mergeCell ref="A53:A61"/>
    <mergeCell ref="B43:C43"/>
    <mergeCell ref="J74:K74"/>
    <mergeCell ref="B56:C56"/>
    <mergeCell ref="B57:C57"/>
    <mergeCell ref="B48:C48"/>
    <mergeCell ref="B49:C49"/>
    <mergeCell ref="D70:E70"/>
    <mergeCell ref="J70:K70"/>
    <mergeCell ref="B59:C59"/>
    <mergeCell ref="B60:C60"/>
    <mergeCell ref="A46:K46"/>
    <mergeCell ref="A47:C47"/>
    <mergeCell ref="B54:C54"/>
    <mergeCell ref="B63:K63"/>
    <mergeCell ref="J64:K64"/>
    <mergeCell ref="D61:I61"/>
    <mergeCell ref="B44:C44"/>
    <mergeCell ref="B50:C50"/>
    <mergeCell ref="B51:C51"/>
    <mergeCell ref="D64:I64"/>
    <mergeCell ref="J57:K57"/>
    <mergeCell ref="J59:K59"/>
    <mergeCell ref="D33:K34"/>
    <mergeCell ref="D54:I54"/>
    <mergeCell ref="D55:I55"/>
    <mergeCell ref="A52:K52"/>
    <mergeCell ref="B53:K53"/>
    <mergeCell ref="J69:K69"/>
    <mergeCell ref="B65:C65"/>
    <mergeCell ref="D65:I65"/>
    <mergeCell ref="J65:K65"/>
    <mergeCell ref="A67:K67"/>
    <mergeCell ref="B69:C69"/>
    <mergeCell ref="D69:E69"/>
    <mergeCell ref="J58:K58"/>
    <mergeCell ref="F69:G69"/>
    <mergeCell ref="F71:G71"/>
    <mergeCell ref="H71:I71"/>
    <mergeCell ref="B70:C70"/>
    <mergeCell ref="B2:E2"/>
    <mergeCell ref="B21:C21"/>
    <mergeCell ref="D25:K25"/>
    <mergeCell ref="B72:C72"/>
    <mergeCell ref="D72:E72"/>
    <mergeCell ref="F72:G72"/>
    <mergeCell ref="H72:I72"/>
    <mergeCell ref="J72:K72"/>
    <mergeCell ref="B12:D12"/>
    <mergeCell ref="B13:D13"/>
    <mergeCell ref="D24:K24"/>
    <mergeCell ref="F2:K2"/>
    <mergeCell ref="B18:C18"/>
    <mergeCell ref="B25:C25"/>
    <mergeCell ref="B5:D5"/>
    <mergeCell ref="B6:D7"/>
    <mergeCell ref="B8:D9"/>
    <mergeCell ref="B10:D10"/>
    <mergeCell ref="B11:D11"/>
    <mergeCell ref="B22:C22"/>
    <mergeCell ref="B24:C24"/>
    <mergeCell ref="A3:K3"/>
    <mergeCell ref="A26:A28"/>
    <mergeCell ref="D26:K28"/>
    <mergeCell ref="B26:C28"/>
    <mergeCell ref="B17:C17"/>
    <mergeCell ref="D17:K17"/>
    <mergeCell ref="B19:C19"/>
    <mergeCell ref="D19:K19"/>
    <mergeCell ref="A20:K20"/>
    <mergeCell ref="D21:K21"/>
    <mergeCell ref="B23:C23"/>
    <mergeCell ref="D23:K23"/>
    <mergeCell ref="D22:K22"/>
    <mergeCell ref="A6:A7"/>
    <mergeCell ref="A8:A9"/>
    <mergeCell ref="E13:K13"/>
    <mergeCell ref="E14:K14"/>
    <mergeCell ref="D18:K18"/>
    <mergeCell ref="B14:D14"/>
    <mergeCell ref="E5:K5"/>
    <mergeCell ref="E6:K6"/>
  </mergeCells>
  <conditionalFormatting sqref="F38:G38 J38:K38">
    <cfRule type="containsText" dxfId="7" priority="4" stopIfTrue="1" operator="containsText" text="wybierz">
      <formula>NOT(ISERROR(SEARCH("wybierz",F38)))</formula>
    </cfRule>
  </conditionalFormatting>
  <conditionalFormatting sqref="D22:D24">
    <cfRule type="containsText" dxfId="6" priority="3" stopIfTrue="1" operator="containsText" text="wybierz">
      <formula>NOT(ISERROR(SEARCH("wybierz",D22)))</formula>
    </cfRule>
  </conditionalFormatting>
  <conditionalFormatting sqref="D25">
    <cfRule type="containsText" dxfId="5" priority="2" stopIfTrue="1" operator="containsText" text="wybierz">
      <formula>NOT(ISERROR(SEARCH("wybierz",D25)))</formula>
    </cfRule>
  </conditionalFormatting>
  <conditionalFormatting sqref="D26">
    <cfRule type="containsText" dxfId="4" priority="1" stopIfTrue="1" operator="containsText" text="wybierz">
      <formula>NOT(ISERROR(SEARCH("wybierz",D26)))</formula>
    </cfRule>
  </conditionalFormatting>
  <dataValidations count="7">
    <dataValidation type="list" allowBlank="1" showInputMessage="1" showErrorMessage="1" sqref="D18:K18">
      <formula1>$A$123:$A$126</formula1>
    </dataValidation>
    <dataValidation type="list" allowBlank="1" showInputMessage="1" showErrorMessage="1" prompt="wybierz Program z listy" sqref="E10:K10">
      <formula1>$A$103:$A$120</formula1>
    </dataValidation>
    <dataValidation type="list" allowBlank="1" showInputMessage="1" showErrorMessage="1" prompt="wybierz PI z listy" sqref="D23:K23">
      <formula1>$A$178:$A$183</formula1>
    </dataValidation>
    <dataValidation allowBlank="1" showInputMessage="1" showErrorMessage="1" prompt="zgodnie z właściwym PO" sqref="E11:K13"/>
    <dataValidation type="list" allowBlank="1" showInputMessage="1" showErrorMessage="1" prompt="wybierz narzędzie PP" sqref="D19:K19">
      <formula1>$A$129:$A$165</formula1>
    </dataValidation>
    <dataValidation type="list" allowBlank="1" showInputMessage="1" showErrorMessage="1" prompt="wybierz fundusz" sqref="D21:K21">
      <formula1>$A$168:$A$169</formula1>
    </dataValidation>
    <dataValidation type="list" allowBlank="1" showInputMessage="1" showErrorMessage="1" prompt="wybierz Cel Tematyczny" sqref="D22:K22">
      <formula1>$A$172:$A$175</formula1>
    </dataValidation>
  </dataValidations>
  <printOptions verticalCentered="1"/>
  <pageMargins left="0.23622047244094491" right="0.23622047244094491" top="0.74803149606299213" bottom="0.74803149606299213" header="0.31496062992125984" footer="0.31496062992125984"/>
  <pageSetup paperSize="9" scale="77" fitToHeight="0" orientation="portrait" r:id="rId1"/>
  <rowBreaks count="2" manualBreakCount="2">
    <brk id="37" max="16383" man="1"/>
    <brk id="6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N169"/>
  <sheetViews>
    <sheetView topLeftCell="A19" zoomScaleNormal="100" zoomScaleSheetLayoutView="100" workbookViewId="0">
      <selection activeCell="A62" sqref="A62:K62"/>
    </sheetView>
  </sheetViews>
  <sheetFormatPr defaultColWidth="9.109375" defaultRowHeight="13.8" x14ac:dyDescent="0.3"/>
  <cols>
    <col min="1" max="1" width="6.88671875" style="35" customWidth="1"/>
    <col min="2" max="2" width="9.109375" style="35"/>
    <col min="3" max="3" width="18.5546875" style="35" customWidth="1"/>
    <col min="4" max="5" width="13.33203125" style="35" bestFit="1" customWidth="1"/>
    <col min="6" max="10" width="9.6640625" style="35" customWidth="1"/>
    <col min="11" max="11" width="12.5546875" style="35" customWidth="1"/>
    <col min="12" max="12" width="9.88671875" style="35" bestFit="1" customWidth="1"/>
    <col min="13" max="14" width="11.5546875" style="35" bestFit="1" customWidth="1"/>
    <col min="15" max="16384" width="9.109375" style="35"/>
  </cols>
  <sheetData>
    <row r="1" spans="1:11" ht="41.25" customHeight="1" x14ac:dyDescent="0.3">
      <c r="A1" s="464" t="s">
        <v>22</v>
      </c>
      <c r="B1" s="465"/>
      <c r="C1" s="465"/>
      <c r="D1" s="465"/>
      <c r="E1" s="465"/>
      <c r="F1" s="465"/>
      <c r="G1" s="465"/>
      <c r="H1" s="465"/>
      <c r="I1" s="465"/>
      <c r="J1" s="465"/>
      <c r="K1" s="466"/>
    </row>
    <row r="2" spans="1:11" ht="30" customHeight="1" thickBot="1" x14ac:dyDescent="0.35">
      <c r="A2" s="58">
        <v>1</v>
      </c>
      <c r="B2" s="254" t="s">
        <v>23</v>
      </c>
      <c r="C2" s="254"/>
      <c r="D2" s="254"/>
      <c r="E2" s="255"/>
      <c r="F2" s="267" t="s">
        <v>1552</v>
      </c>
      <c r="G2" s="267"/>
      <c r="H2" s="267"/>
      <c r="I2" s="267"/>
      <c r="J2" s="267"/>
      <c r="K2" s="268"/>
    </row>
    <row r="3" spans="1:11" ht="15" customHeight="1" thickBot="1" x14ac:dyDescent="0.35">
      <c r="A3" s="214"/>
      <c r="B3" s="215"/>
      <c r="C3" s="215"/>
      <c r="D3" s="215"/>
      <c r="E3" s="215"/>
      <c r="F3" s="215"/>
      <c r="G3" s="215"/>
      <c r="H3" s="215"/>
      <c r="I3" s="215"/>
      <c r="J3" s="215"/>
      <c r="K3" s="216"/>
    </row>
    <row r="4" spans="1:11" ht="30" customHeight="1" x14ac:dyDescent="0.3">
      <c r="A4" s="297" t="s">
        <v>0</v>
      </c>
      <c r="B4" s="298"/>
      <c r="C4" s="298"/>
      <c r="D4" s="298"/>
      <c r="E4" s="298"/>
      <c r="F4" s="298"/>
      <c r="G4" s="298"/>
      <c r="H4" s="298"/>
      <c r="I4" s="298"/>
      <c r="J4" s="467"/>
      <c r="K4" s="468"/>
    </row>
    <row r="5" spans="1:11" ht="30" customHeight="1" x14ac:dyDescent="0.3">
      <c r="A5" s="56">
        <v>2</v>
      </c>
      <c r="B5" s="265" t="s">
        <v>24</v>
      </c>
      <c r="C5" s="265"/>
      <c r="D5" s="266"/>
      <c r="E5" s="256" t="s">
        <v>1526</v>
      </c>
      <c r="F5" s="257"/>
      <c r="G5" s="257"/>
      <c r="H5" s="257"/>
      <c r="I5" s="257"/>
      <c r="J5" s="257"/>
      <c r="K5" s="258"/>
    </row>
    <row r="6" spans="1:11" ht="30" customHeight="1" x14ac:dyDescent="0.3">
      <c r="A6" s="247">
        <v>3</v>
      </c>
      <c r="B6" s="269" t="s">
        <v>25</v>
      </c>
      <c r="C6" s="269"/>
      <c r="D6" s="270"/>
      <c r="E6" s="256" t="s">
        <v>1527</v>
      </c>
      <c r="F6" s="257"/>
      <c r="G6" s="257"/>
      <c r="H6" s="257"/>
      <c r="I6" s="257"/>
      <c r="J6" s="257"/>
      <c r="K6" s="258"/>
    </row>
    <row r="7" spans="1:11" ht="30" customHeight="1" x14ac:dyDescent="0.3">
      <c r="A7" s="248"/>
      <c r="B7" s="271"/>
      <c r="C7" s="271"/>
      <c r="D7" s="272"/>
      <c r="E7" s="59" t="s">
        <v>26</v>
      </c>
      <c r="F7" s="302" t="s">
        <v>1528</v>
      </c>
      <c r="G7" s="302"/>
      <c r="H7" s="303"/>
      <c r="I7" s="59" t="s">
        <v>27</v>
      </c>
      <c r="J7" s="469" t="s">
        <v>1529</v>
      </c>
      <c r="K7" s="460"/>
    </row>
    <row r="8" spans="1:11" ht="30" customHeight="1" x14ac:dyDescent="0.3">
      <c r="A8" s="247">
        <v>4</v>
      </c>
      <c r="B8" s="269" t="s">
        <v>28</v>
      </c>
      <c r="C8" s="269"/>
      <c r="D8" s="270"/>
      <c r="E8" s="256" t="s">
        <v>29</v>
      </c>
      <c r="F8" s="257"/>
      <c r="G8" s="257"/>
      <c r="H8" s="257"/>
      <c r="I8" s="257"/>
      <c r="J8" s="257"/>
      <c r="K8" s="258"/>
    </row>
    <row r="9" spans="1:11" ht="30" customHeight="1" x14ac:dyDescent="0.3">
      <c r="A9" s="248"/>
      <c r="B9" s="271"/>
      <c r="C9" s="271"/>
      <c r="D9" s="272"/>
      <c r="E9" s="59" t="s">
        <v>26</v>
      </c>
      <c r="F9" s="458" t="s">
        <v>18</v>
      </c>
      <c r="G9" s="302"/>
      <c r="H9" s="303"/>
      <c r="I9" s="59" t="s">
        <v>27</v>
      </c>
      <c r="J9" s="459" t="s">
        <v>18</v>
      </c>
      <c r="K9" s="460"/>
    </row>
    <row r="10" spans="1:11" ht="30" customHeight="1" x14ac:dyDescent="0.3">
      <c r="A10" s="56">
        <v>5</v>
      </c>
      <c r="B10" s="265" t="s">
        <v>11</v>
      </c>
      <c r="C10" s="265"/>
      <c r="D10" s="266"/>
      <c r="E10" s="249" t="s">
        <v>14</v>
      </c>
      <c r="F10" s="249"/>
      <c r="G10" s="249"/>
      <c r="H10" s="249"/>
      <c r="I10" s="249"/>
      <c r="J10" s="456"/>
      <c r="K10" s="457"/>
    </row>
    <row r="11" spans="1:11" ht="33" customHeight="1" x14ac:dyDescent="0.3">
      <c r="A11" s="56">
        <v>6</v>
      </c>
      <c r="B11" s="265" t="s">
        <v>30</v>
      </c>
      <c r="C11" s="265"/>
      <c r="D11" s="266"/>
      <c r="E11" s="326" t="s">
        <v>31</v>
      </c>
      <c r="F11" s="327"/>
      <c r="G11" s="327"/>
      <c r="H11" s="327"/>
      <c r="I11" s="327"/>
      <c r="J11" s="327"/>
      <c r="K11" s="328"/>
    </row>
    <row r="12" spans="1:11" ht="30" customHeight="1" x14ac:dyDescent="0.3">
      <c r="A12" s="56">
        <v>7</v>
      </c>
      <c r="B12" s="265" t="s">
        <v>32</v>
      </c>
      <c r="C12" s="265"/>
      <c r="D12" s="266"/>
      <c r="E12" s="249" t="s">
        <v>1530</v>
      </c>
      <c r="F12" s="249"/>
      <c r="G12" s="249"/>
      <c r="H12" s="249"/>
      <c r="I12" s="249"/>
      <c r="J12" s="249"/>
      <c r="K12" s="250"/>
    </row>
    <row r="13" spans="1:11" ht="30" customHeight="1" x14ac:dyDescent="0.3">
      <c r="A13" s="56">
        <v>8</v>
      </c>
      <c r="B13" s="265" t="s">
        <v>34</v>
      </c>
      <c r="C13" s="265"/>
      <c r="D13" s="266"/>
      <c r="E13" s="249"/>
      <c r="F13" s="249"/>
      <c r="G13" s="249"/>
      <c r="H13" s="249"/>
      <c r="I13" s="249"/>
      <c r="J13" s="249"/>
      <c r="K13" s="250"/>
    </row>
    <row r="14" spans="1:11" ht="98.25" customHeight="1" thickBot="1" x14ac:dyDescent="0.35">
      <c r="A14" s="58">
        <v>9</v>
      </c>
      <c r="B14" s="254" t="s">
        <v>2</v>
      </c>
      <c r="C14" s="254"/>
      <c r="D14" s="255"/>
      <c r="E14" s="461" t="s">
        <v>19</v>
      </c>
      <c r="F14" s="462"/>
      <c r="G14" s="462"/>
      <c r="H14" s="462"/>
      <c r="I14" s="462"/>
      <c r="J14" s="462"/>
      <c r="K14" s="463"/>
    </row>
    <row r="15" spans="1:11" ht="15" customHeight="1" thickBot="1" x14ac:dyDescent="0.35">
      <c r="A15" s="214"/>
      <c r="B15" s="215"/>
      <c r="C15" s="215"/>
      <c r="D15" s="215"/>
      <c r="E15" s="215"/>
      <c r="F15" s="215"/>
      <c r="G15" s="215"/>
      <c r="H15" s="215"/>
      <c r="I15" s="215"/>
      <c r="J15" s="215"/>
      <c r="K15" s="216"/>
    </row>
    <row r="16" spans="1:11" ht="30" customHeight="1" x14ac:dyDescent="0.3">
      <c r="A16" s="297" t="s">
        <v>35</v>
      </c>
      <c r="B16" s="298"/>
      <c r="C16" s="298"/>
      <c r="D16" s="298"/>
      <c r="E16" s="298"/>
      <c r="F16" s="298"/>
      <c r="G16" s="298"/>
      <c r="H16" s="298"/>
      <c r="I16" s="298"/>
      <c r="J16" s="298"/>
      <c r="K16" s="299"/>
    </row>
    <row r="17" spans="1:11" ht="41.25" hidden="1" customHeight="1" x14ac:dyDescent="0.3">
      <c r="A17" s="61">
        <v>6</v>
      </c>
      <c r="B17" s="446" t="s">
        <v>1531</v>
      </c>
      <c r="C17" s="446"/>
      <c r="D17" s="447" t="s">
        <v>36</v>
      </c>
      <c r="E17" s="447"/>
      <c r="F17" s="447"/>
      <c r="G17" s="447"/>
      <c r="H17" s="447"/>
      <c r="I17" s="447"/>
      <c r="J17" s="447"/>
      <c r="K17" s="448"/>
    </row>
    <row r="18" spans="1:11" ht="41.25" customHeight="1" x14ac:dyDescent="0.3">
      <c r="A18" s="56">
        <v>10</v>
      </c>
      <c r="B18" s="436" t="s">
        <v>37</v>
      </c>
      <c r="C18" s="436"/>
      <c r="D18" s="449" t="s">
        <v>38</v>
      </c>
      <c r="E18" s="450"/>
      <c r="F18" s="450"/>
      <c r="G18" s="450"/>
      <c r="H18" s="450"/>
      <c r="I18" s="450"/>
      <c r="J18" s="450"/>
      <c r="K18" s="451"/>
    </row>
    <row r="19" spans="1:11" ht="40.5" customHeight="1" thickBot="1" x14ac:dyDescent="0.35">
      <c r="A19" s="62">
        <v>11</v>
      </c>
      <c r="B19" s="452" t="s">
        <v>39</v>
      </c>
      <c r="C19" s="452"/>
      <c r="D19" s="453" t="s">
        <v>114</v>
      </c>
      <c r="E19" s="454"/>
      <c r="F19" s="454"/>
      <c r="G19" s="454"/>
      <c r="H19" s="454"/>
      <c r="I19" s="454"/>
      <c r="J19" s="454"/>
      <c r="K19" s="455"/>
    </row>
    <row r="20" spans="1:11" ht="15" customHeight="1" thickBot="1" x14ac:dyDescent="0.35">
      <c r="A20" s="414"/>
      <c r="B20" s="414"/>
      <c r="C20" s="414"/>
      <c r="D20" s="414"/>
      <c r="E20" s="414"/>
      <c r="F20" s="414"/>
      <c r="G20" s="414"/>
      <c r="H20" s="414"/>
      <c r="I20" s="414"/>
      <c r="J20" s="414"/>
      <c r="K20" s="414"/>
    </row>
    <row r="21" spans="1:11" ht="30" customHeight="1" x14ac:dyDescent="0.3">
      <c r="A21" s="63">
        <v>12</v>
      </c>
      <c r="B21" s="443" t="s">
        <v>41</v>
      </c>
      <c r="C21" s="443"/>
      <c r="D21" s="444" t="s">
        <v>42</v>
      </c>
      <c r="E21" s="444"/>
      <c r="F21" s="444"/>
      <c r="G21" s="444"/>
      <c r="H21" s="444"/>
      <c r="I21" s="444"/>
      <c r="J21" s="444"/>
      <c r="K21" s="445"/>
    </row>
    <row r="22" spans="1:11" ht="30" customHeight="1" x14ac:dyDescent="0.3">
      <c r="A22" s="64">
        <v>13</v>
      </c>
      <c r="B22" s="436" t="s">
        <v>43</v>
      </c>
      <c r="C22" s="436"/>
      <c r="D22" s="437" t="s">
        <v>44</v>
      </c>
      <c r="E22" s="438"/>
      <c r="F22" s="438"/>
      <c r="G22" s="438"/>
      <c r="H22" s="438"/>
      <c r="I22" s="438"/>
      <c r="J22" s="438"/>
      <c r="K22" s="439"/>
    </row>
    <row r="23" spans="1:11" ht="52.5" customHeight="1" x14ac:dyDescent="0.3">
      <c r="A23" s="64">
        <v>14</v>
      </c>
      <c r="B23" s="436" t="s">
        <v>45</v>
      </c>
      <c r="C23" s="436"/>
      <c r="D23" s="437" t="s">
        <v>46</v>
      </c>
      <c r="E23" s="438"/>
      <c r="F23" s="438"/>
      <c r="G23" s="438"/>
      <c r="H23" s="438"/>
      <c r="I23" s="438"/>
      <c r="J23" s="438"/>
      <c r="K23" s="439"/>
    </row>
    <row r="24" spans="1:11" ht="79.5" customHeight="1" x14ac:dyDescent="0.3">
      <c r="A24" s="64">
        <v>15</v>
      </c>
      <c r="B24" s="436" t="s">
        <v>47</v>
      </c>
      <c r="C24" s="436"/>
      <c r="D24" s="437" t="s">
        <v>1532</v>
      </c>
      <c r="E24" s="438"/>
      <c r="F24" s="438"/>
      <c r="G24" s="438"/>
      <c r="H24" s="438"/>
      <c r="I24" s="438"/>
      <c r="J24" s="438"/>
      <c r="K24" s="439"/>
    </row>
    <row r="25" spans="1:11" ht="339.75" customHeight="1" x14ac:dyDescent="0.3">
      <c r="A25" s="64">
        <v>16</v>
      </c>
      <c r="B25" s="436" t="s">
        <v>48</v>
      </c>
      <c r="C25" s="436"/>
      <c r="D25" s="440" t="s">
        <v>1533</v>
      </c>
      <c r="E25" s="441"/>
      <c r="F25" s="441"/>
      <c r="G25" s="441"/>
      <c r="H25" s="441"/>
      <c r="I25" s="441"/>
      <c r="J25" s="441"/>
      <c r="K25" s="442"/>
    </row>
    <row r="26" spans="1:11" ht="168" customHeight="1" x14ac:dyDescent="0.3">
      <c r="A26" s="64">
        <v>17</v>
      </c>
      <c r="B26" s="416" t="s">
        <v>49</v>
      </c>
      <c r="C26" s="417"/>
      <c r="D26" s="437" t="s">
        <v>1534</v>
      </c>
      <c r="E26" s="438"/>
      <c r="F26" s="438"/>
      <c r="G26" s="438"/>
      <c r="H26" s="438"/>
      <c r="I26" s="438"/>
      <c r="J26" s="438"/>
      <c r="K26" s="439"/>
    </row>
    <row r="27" spans="1:11" ht="106.95" customHeight="1" thickBot="1" x14ac:dyDescent="0.35">
      <c r="A27" s="62">
        <v>18</v>
      </c>
      <c r="B27" s="404" t="s">
        <v>50</v>
      </c>
      <c r="C27" s="404"/>
      <c r="D27" s="428" t="s">
        <v>1535</v>
      </c>
      <c r="E27" s="428"/>
      <c r="F27" s="428"/>
      <c r="G27" s="428"/>
      <c r="H27" s="428"/>
      <c r="I27" s="428"/>
      <c r="J27" s="428"/>
      <c r="K27" s="429"/>
    </row>
    <row r="28" spans="1:11" ht="15.75" customHeight="1" thickBot="1" x14ac:dyDescent="0.35">
      <c r="A28" s="414"/>
      <c r="B28" s="414"/>
      <c r="C28" s="414"/>
      <c r="D28" s="414"/>
      <c r="E28" s="414"/>
      <c r="F28" s="414"/>
      <c r="G28" s="414"/>
      <c r="H28" s="414"/>
      <c r="I28" s="414"/>
      <c r="J28" s="414"/>
      <c r="K28" s="414"/>
    </row>
    <row r="29" spans="1:11" ht="57" customHeight="1" x14ac:dyDescent="0.3">
      <c r="A29" s="63">
        <v>19</v>
      </c>
      <c r="B29" s="430" t="s">
        <v>51</v>
      </c>
      <c r="C29" s="430"/>
      <c r="D29" s="431" t="s">
        <v>1536</v>
      </c>
      <c r="E29" s="431"/>
      <c r="F29" s="431"/>
      <c r="G29" s="431"/>
      <c r="H29" s="431"/>
      <c r="I29" s="431"/>
      <c r="J29" s="431"/>
      <c r="K29" s="432"/>
    </row>
    <row r="30" spans="1:11" ht="237.75" customHeight="1" x14ac:dyDescent="0.3">
      <c r="A30" s="64">
        <v>20</v>
      </c>
      <c r="B30" s="403" t="s">
        <v>52</v>
      </c>
      <c r="C30" s="403"/>
      <c r="D30" s="433" t="s">
        <v>1537</v>
      </c>
      <c r="E30" s="434"/>
      <c r="F30" s="434"/>
      <c r="G30" s="434"/>
      <c r="H30" s="434"/>
      <c r="I30" s="434"/>
      <c r="J30" s="434"/>
      <c r="K30" s="435"/>
    </row>
    <row r="31" spans="1:11" ht="96" customHeight="1" thickBot="1" x14ac:dyDescent="0.35">
      <c r="A31" s="65">
        <v>21</v>
      </c>
      <c r="B31" s="416" t="s">
        <v>53</v>
      </c>
      <c r="C31" s="417"/>
      <c r="D31" s="418" t="s">
        <v>1538</v>
      </c>
      <c r="E31" s="418"/>
      <c r="F31" s="418"/>
      <c r="G31" s="418"/>
      <c r="H31" s="418"/>
      <c r="I31" s="418"/>
      <c r="J31" s="418"/>
      <c r="K31" s="419"/>
    </row>
    <row r="32" spans="1:11" ht="14.4" thickBot="1" x14ac:dyDescent="0.35">
      <c r="A32" s="414"/>
      <c r="B32" s="414"/>
      <c r="C32" s="414"/>
      <c r="D32" s="414"/>
      <c r="E32" s="414"/>
      <c r="F32" s="414"/>
      <c r="G32" s="414"/>
      <c r="H32" s="414"/>
      <c r="I32" s="414"/>
      <c r="J32" s="414"/>
      <c r="K32" s="414"/>
    </row>
    <row r="33" spans="1:14" ht="60" customHeight="1" x14ac:dyDescent="0.3">
      <c r="A33" s="66">
        <v>22</v>
      </c>
      <c r="B33" s="420" t="s">
        <v>54</v>
      </c>
      <c r="C33" s="420"/>
      <c r="D33" s="421" t="s">
        <v>55</v>
      </c>
      <c r="E33" s="421"/>
      <c r="F33" s="422" t="s">
        <v>1539</v>
      </c>
      <c r="G33" s="423"/>
      <c r="H33" s="424" t="s">
        <v>57</v>
      </c>
      <c r="I33" s="425"/>
      <c r="J33" s="426" t="s">
        <v>1540</v>
      </c>
      <c r="K33" s="427"/>
    </row>
    <row r="34" spans="1:14" ht="60" customHeight="1" thickBot="1" x14ac:dyDescent="0.35">
      <c r="A34" s="62">
        <v>23</v>
      </c>
      <c r="B34" s="410" t="s">
        <v>59</v>
      </c>
      <c r="C34" s="411"/>
      <c r="D34" s="412" t="s">
        <v>1541</v>
      </c>
      <c r="E34" s="412"/>
      <c r="F34" s="412"/>
      <c r="G34" s="412"/>
      <c r="H34" s="412"/>
      <c r="I34" s="412"/>
      <c r="J34" s="412"/>
      <c r="K34" s="413"/>
    </row>
    <row r="35" spans="1:14" ht="15" customHeight="1" thickBot="1" x14ac:dyDescent="0.35">
      <c r="A35" s="414"/>
      <c r="B35" s="414"/>
      <c r="C35" s="414"/>
      <c r="D35" s="414"/>
      <c r="E35" s="414"/>
      <c r="F35" s="414"/>
      <c r="G35" s="414"/>
      <c r="H35" s="414"/>
      <c r="I35" s="414"/>
      <c r="J35" s="414"/>
      <c r="K35" s="414"/>
    </row>
    <row r="36" spans="1:14" ht="30" customHeight="1" x14ac:dyDescent="0.3">
      <c r="A36" s="415" t="s">
        <v>60</v>
      </c>
      <c r="B36" s="408"/>
      <c r="C36" s="408"/>
      <c r="D36" s="67">
        <v>2017</v>
      </c>
      <c r="E36" s="67">
        <v>2018</v>
      </c>
      <c r="F36" s="67" t="s">
        <v>61</v>
      </c>
      <c r="G36" s="67" t="s">
        <v>61</v>
      </c>
      <c r="H36" s="67" t="s">
        <v>61</v>
      </c>
      <c r="I36" s="67" t="s">
        <v>61</v>
      </c>
      <c r="J36" s="67" t="s">
        <v>61</v>
      </c>
      <c r="K36" s="68" t="s">
        <v>62</v>
      </c>
    </row>
    <row r="37" spans="1:14" ht="45" customHeight="1" x14ac:dyDescent="0.3">
      <c r="A37" s="64">
        <v>24</v>
      </c>
      <c r="B37" s="403" t="s">
        <v>63</v>
      </c>
      <c r="C37" s="403"/>
      <c r="D37" s="69">
        <v>1838000</v>
      </c>
      <c r="E37" s="69">
        <f>K37-D37</f>
        <v>2813438.4000000004</v>
      </c>
      <c r="F37" s="70"/>
      <c r="G37" s="70"/>
      <c r="H37" s="70"/>
      <c r="I37" s="70"/>
      <c r="J37" s="70"/>
      <c r="K37" s="71">
        <v>4651438.4000000004</v>
      </c>
    </row>
    <row r="38" spans="1:14" ht="45" customHeight="1" x14ac:dyDescent="0.3">
      <c r="A38" s="64">
        <v>25</v>
      </c>
      <c r="B38" s="403" t="s">
        <v>64</v>
      </c>
      <c r="C38" s="403"/>
      <c r="D38" s="69">
        <v>1488000</v>
      </c>
      <c r="E38" s="69">
        <f>K38-D38</f>
        <v>2813438.4000000004</v>
      </c>
      <c r="F38" s="70"/>
      <c r="G38" s="70"/>
      <c r="H38" s="70"/>
      <c r="I38" s="70"/>
      <c r="J38" s="70"/>
      <c r="K38" s="71">
        <v>4301438.4000000004</v>
      </c>
      <c r="M38" s="72"/>
      <c r="N38" s="72"/>
    </row>
    <row r="39" spans="1:14" ht="45" customHeight="1" x14ac:dyDescent="0.3">
      <c r="A39" s="64">
        <v>26</v>
      </c>
      <c r="B39" s="403" t="s">
        <v>65</v>
      </c>
      <c r="C39" s="403"/>
      <c r="D39" s="73">
        <f>D38*0.85</f>
        <v>1264800</v>
      </c>
      <c r="E39" s="73">
        <f>E38*0.85</f>
        <v>2391422.64</v>
      </c>
      <c r="F39" s="70"/>
      <c r="G39" s="70"/>
      <c r="H39" s="70"/>
      <c r="I39" s="70"/>
      <c r="J39" s="70"/>
      <c r="K39" s="74">
        <f>K38*0.85</f>
        <v>3656222.64</v>
      </c>
      <c r="L39" s="51">
        <f>K37-K39</f>
        <v>995215.76000000024</v>
      </c>
    </row>
    <row r="40" spans="1:14" ht="45" customHeight="1" thickBot="1" x14ac:dyDescent="0.35">
      <c r="A40" s="62">
        <v>27</v>
      </c>
      <c r="B40" s="404" t="s">
        <v>66</v>
      </c>
      <c r="C40" s="404"/>
      <c r="D40" s="75">
        <f>D39/D38*100</f>
        <v>85</v>
      </c>
      <c r="E40" s="75">
        <f>E39/E38*100</f>
        <v>85</v>
      </c>
      <c r="F40" s="76"/>
      <c r="G40" s="76"/>
      <c r="H40" s="76"/>
      <c r="I40" s="76"/>
      <c r="J40" s="76"/>
      <c r="K40" s="77">
        <v>85</v>
      </c>
    </row>
    <row r="41" spans="1:14" ht="14.4" thickBot="1" x14ac:dyDescent="0.35">
      <c r="A41" s="405"/>
      <c r="B41" s="405"/>
      <c r="C41" s="405"/>
      <c r="D41" s="405"/>
      <c r="E41" s="405"/>
      <c r="F41" s="405"/>
      <c r="G41" s="405"/>
      <c r="H41" s="405"/>
      <c r="I41" s="405"/>
      <c r="J41" s="405"/>
      <c r="K41" s="405"/>
    </row>
    <row r="42" spans="1:14" ht="30" customHeight="1" x14ac:dyDescent="0.3">
      <c r="A42" s="406">
        <v>28</v>
      </c>
      <c r="B42" s="408" t="s">
        <v>67</v>
      </c>
      <c r="C42" s="408"/>
      <c r="D42" s="408"/>
      <c r="E42" s="408"/>
      <c r="F42" s="408"/>
      <c r="G42" s="408"/>
      <c r="H42" s="408"/>
      <c r="I42" s="408"/>
      <c r="J42" s="408"/>
      <c r="K42" s="409"/>
    </row>
    <row r="43" spans="1:14" ht="30" customHeight="1" x14ac:dyDescent="0.3">
      <c r="A43" s="407"/>
      <c r="B43" s="378" t="s">
        <v>68</v>
      </c>
      <c r="C43" s="378"/>
      <c r="D43" s="378" t="s">
        <v>69</v>
      </c>
      <c r="E43" s="378"/>
      <c r="F43" s="378"/>
      <c r="G43" s="378"/>
      <c r="H43" s="378"/>
      <c r="I43" s="378"/>
      <c r="J43" s="378" t="s">
        <v>70</v>
      </c>
      <c r="K43" s="379"/>
    </row>
    <row r="44" spans="1:14" ht="30" customHeight="1" x14ac:dyDescent="0.3">
      <c r="A44" s="407"/>
      <c r="B44" s="398" t="s">
        <v>1542</v>
      </c>
      <c r="C44" s="399"/>
      <c r="D44" s="400" t="s">
        <v>1543</v>
      </c>
      <c r="E44" s="401"/>
      <c r="F44" s="401"/>
      <c r="G44" s="401"/>
      <c r="H44" s="401"/>
      <c r="I44" s="402"/>
      <c r="J44" s="396">
        <v>488000</v>
      </c>
      <c r="K44" s="397"/>
    </row>
    <row r="45" spans="1:14" ht="46.5" customHeight="1" x14ac:dyDescent="0.3">
      <c r="A45" s="407"/>
      <c r="B45" s="398" t="s">
        <v>1544</v>
      </c>
      <c r="C45" s="399"/>
      <c r="D45" s="400" t="s">
        <v>1545</v>
      </c>
      <c r="E45" s="401"/>
      <c r="F45" s="401"/>
      <c r="G45" s="401"/>
      <c r="H45" s="401"/>
      <c r="I45" s="402"/>
      <c r="J45" s="396">
        <v>1350000</v>
      </c>
      <c r="K45" s="397"/>
    </row>
    <row r="46" spans="1:14" ht="60.75" customHeight="1" x14ac:dyDescent="0.3">
      <c r="A46" s="407"/>
      <c r="B46" s="398" t="s">
        <v>1546</v>
      </c>
      <c r="C46" s="399"/>
      <c r="D46" s="400" t="s">
        <v>1547</v>
      </c>
      <c r="E46" s="401"/>
      <c r="F46" s="401"/>
      <c r="G46" s="401"/>
      <c r="H46" s="401"/>
      <c r="I46" s="402"/>
      <c r="J46" s="385">
        <v>2813438.4</v>
      </c>
      <c r="K46" s="386"/>
    </row>
    <row r="47" spans="1:14" ht="30" customHeight="1" thickBot="1" x14ac:dyDescent="0.35">
      <c r="A47" s="407"/>
      <c r="B47" s="249"/>
      <c r="C47" s="249"/>
      <c r="D47" s="249"/>
      <c r="E47" s="249"/>
      <c r="F47" s="249"/>
      <c r="G47" s="249"/>
      <c r="H47" s="249"/>
      <c r="I47" s="249"/>
      <c r="J47" s="385">
        <f>SUM(J44:K46)</f>
        <v>4651438.4000000004</v>
      </c>
      <c r="K47" s="386"/>
    </row>
    <row r="48" spans="1:14" ht="15" customHeight="1" thickBot="1" x14ac:dyDescent="0.35">
      <c r="A48" s="387"/>
      <c r="B48" s="387"/>
      <c r="C48" s="387"/>
      <c r="D48" s="387"/>
      <c r="E48" s="387"/>
      <c r="F48" s="387"/>
      <c r="G48" s="387"/>
      <c r="H48" s="387"/>
      <c r="I48" s="387"/>
      <c r="J48" s="387"/>
      <c r="K48" s="387"/>
    </row>
    <row r="49" spans="1:11" ht="30" customHeight="1" x14ac:dyDescent="0.3">
      <c r="A49" s="388">
        <v>29</v>
      </c>
      <c r="B49" s="391" t="s">
        <v>71</v>
      </c>
      <c r="C49" s="392"/>
      <c r="D49" s="392"/>
      <c r="E49" s="392"/>
      <c r="F49" s="392"/>
      <c r="G49" s="392"/>
      <c r="H49" s="392"/>
      <c r="I49" s="392"/>
      <c r="J49" s="392"/>
      <c r="K49" s="393"/>
    </row>
    <row r="50" spans="1:11" ht="42.75" customHeight="1" x14ac:dyDescent="0.3">
      <c r="A50" s="389"/>
      <c r="B50" s="394" t="s">
        <v>72</v>
      </c>
      <c r="C50" s="378"/>
      <c r="D50" s="378" t="s">
        <v>73</v>
      </c>
      <c r="E50" s="378"/>
      <c r="F50" s="395" t="s">
        <v>74</v>
      </c>
      <c r="G50" s="394"/>
      <c r="H50" s="378" t="s">
        <v>75</v>
      </c>
      <c r="I50" s="378"/>
      <c r="J50" s="378" t="s">
        <v>76</v>
      </c>
      <c r="K50" s="379"/>
    </row>
    <row r="51" spans="1:11" ht="30" customHeight="1" x14ac:dyDescent="0.3">
      <c r="A51" s="389"/>
      <c r="B51" s="380" t="s">
        <v>82</v>
      </c>
      <c r="C51" s="366"/>
      <c r="D51" s="367" t="s">
        <v>1548</v>
      </c>
      <c r="E51" s="368"/>
      <c r="F51" s="367" t="s">
        <v>85</v>
      </c>
      <c r="G51" s="368"/>
      <c r="H51" s="381">
        <v>18000</v>
      </c>
      <c r="I51" s="382"/>
      <c r="J51" s="383">
        <v>1090529</v>
      </c>
      <c r="K51" s="384"/>
    </row>
    <row r="52" spans="1:11" ht="30" customHeight="1" x14ac:dyDescent="0.3">
      <c r="A52" s="389"/>
      <c r="B52" s="380" t="s">
        <v>78</v>
      </c>
      <c r="C52" s="366"/>
      <c r="D52" s="367" t="s">
        <v>1549</v>
      </c>
      <c r="E52" s="368"/>
      <c r="F52" s="367" t="s">
        <v>77</v>
      </c>
      <c r="G52" s="368"/>
      <c r="H52" s="369">
        <v>1</v>
      </c>
      <c r="I52" s="370"/>
      <c r="J52" s="371">
        <v>79</v>
      </c>
      <c r="K52" s="375"/>
    </row>
    <row r="53" spans="1:11" ht="111" customHeight="1" x14ac:dyDescent="0.3">
      <c r="A53" s="389"/>
      <c r="B53" s="380" t="s">
        <v>1550</v>
      </c>
      <c r="C53" s="366"/>
      <c r="D53" s="367" t="s">
        <v>1549</v>
      </c>
      <c r="E53" s="368"/>
      <c r="F53" s="367" t="s">
        <v>77</v>
      </c>
      <c r="G53" s="368"/>
      <c r="H53" s="369">
        <v>1</v>
      </c>
      <c r="I53" s="370"/>
      <c r="J53" s="371">
        <v>79</v>
      </c>
      <c r="K53" s="375"/>
    </row>
    <row r="54" spans="1:11" ht="30" customHeight="1" x14ac:dyDescent="0.3">
      <c r="A54" s="389"/>
      <c r="B54" s="365" t="s">
        <v>79</v>
      </c>
      <c r="C54" s="366"/>
      <c r="D54" s="367" t="s">
        <v>1549</v>
      </c>
      <c r="E54" s="368"/>
      <c r="F54" s="367" t="s">
        <v>1551</v>
      </c>
      <c r="G54" s="368"/>
      <c r="H54" s="376">
        <v>2813438.4</v>
      </c>
      <c r="I54" s="377"/>
      <c r="J54" s="371">
        <v>358000000</v>
      </c>
      <c r="K54" s="372"/>
    </row>
    <row r="55" spans="1:11" ht="30" customHeight="1" x14ac:dyDescent="0.3">
      <c r="A55" s="389"/>
      <c r="B55" s="365" t="s">
        <v>80</v>
      </c>
      <c r="C55" s="366"/>
      <c r="D55" s="367" t="s">
        <v>1549</v>
      </c>
      <c r="E55" s="368"/>
      <c r="F55" s="367" t="s">
        <v>77</v>
      </c>
      <c r="G55" s="368"/>
      <c r="H55" s="373">
        <v>1</v>
      </c>
      <c r="I55" s="374"/>
      <c r="J55" s="371">
        <v>20</v>
      </c>
      <c r="K55" s="372"/>
    </row>
    <row r="56" spans="1:11" ht="30" customHeight="1" x14ac:dyDescent="0.3">
      <c r="A56" s="389"/>
      <c r="B56" s="365" t="s">
        <v>81</v>
      </c>
      <c r="C56" s="366"/>
      <c r="D56" s="367" t="s">
        <v>1549</v>
      </c>
      <c r="E56" s="368"/>
      <c r="F56" s="367" t="s">
        <v>77</v>
      </c>
      <c r="G56" s="368"/>
      <c r="H56" s="373" t="s">
        <v>18</v>
      </c>
      <c r="I56" s="374"/>
      <c r="J56" s="371">
        <v>34</v>
      </c>
      <c r="K56" s="372"/>
    </row>
    <row r="57" spans="1:11" ht="72.75" customHeight="1" x14ac:dyDescent="0.3">
      <c r="A57" s="389"/>
      <c r="B57" s="365" t="s">
        <v>83</v>
      </c>
      <c r="C57" s="366"/>
      <c r="D57" s="367" t="s">
        <v>1548</v>
      </c>
      <c r="E57" s="368"/>
      <c r="F57" s="367" t="s">
        <v>1493</v>
      </c>
      <c r="G57" s="368"/>
      <c r="H57" s="369" t="s">
        <v>18</v>
      </c>
      <c r="I57" s="370"/>
      <c r="J57" s="371" t="s">
        <v>18</v>
      </c>
      <c r="K57" s="372"/>
    </row>
    <row r="58" spans="1:11" ht="68.25" customHeight="1" x14ac:dyDescent="0.3">
      <c r="A58" s="389"/>
      <c r="B58" s="365" t="s">
        <v>86</v>
      </c>
      <c r="C58" s="366"/>
      <c r="D58" s="367" t="s">
        <v>1549</v>
      </c>
      <c r="E58" s="368"/>
      <c r="F58" s="367" t="s">
        <v>77</v>
      </c>
      <c r="G58" s="368"/>
      <c r="H58" s="369" t="s">
        <v>18</v>
      </c>
      <c r="I58" s="370"/>
      <c r="J58" s="371" t="s">
        <v>18</v>
      </c>
      <c r="K58" s="372"/>
    </row>
    <row r="59" spans="1:11" ht="30" customHeight="1" thickBot="1" x14ac:dyDescent="0.35">
      <c r="A59" s="390"/>
      <c r="B59" s="365" t="s">
        <v>84</v>
      </c>
      <c r="C59" s="366"/>
      <c r="D59" s="367" t="s">
        <v>1548</v>
      </c>
      <c r="E59" s="368"/>
      <c r="F59" s="367" t="s">
        <v>1493</v>
      </c>
      <c r="G59" s="368"/>
      <c r="H59" s="369" t="s">
        <v>18</v>
      </c>
      <c r="I59" s="370"/>
      <c r="J59" s="371" t="s">
        <v>18</v>
      </c>
      <c r="K59" s="372"/>
    </row>
    <row r="60" spans="1:11" ht="15" customHeight="1" thickBot="1" x14ac:dyDescent="0.35">
      <c r="A60" s="360"/>
      <c r="B60" s="360"/>
      <c r="C60" s="360"/>
      <c r="D60" s="360"/>
      <c r="E60" s="360"/>
      <c r="F60" s="360"/>
      <c r="G60" s="360"/>
      <c r="H60" s="360"/>
      <c r="I60" s="360"/>
      <c r="J60" s="360"/>
      <c r="K60" s="360"/>
    </row>
    <row r="61" spans="1:11" ht="30" customHeight="1" thickBot="1" x14ac:dyDescent="0.35">
      <c r="A61" s="78">
        <v>30</v>
      </c>
      <c r="B61" s="361" t="s">
        <v>87</v>
      </c>
      <c r="C61" s="361"/>
      <c r="D61" s="362" t="s">
        <v>88</v>
      </c>
      <c r="E61" s="363"/>
      <c r="F61" s="363"/>
      <c r="G61" s="363"/>
      <c r="H61" s="363"/>
      <c r="I61" s="363"/>
      <c r="J61" s="363"/>
      <c r="K61" s="364"/>
    </row>
    <row r="62" spans="1:11" ht="57" customHeight="1" x14ac:dyDescent="0.3">
      <c r="A62" s="359" t="s">
        <v>1957</v>
      </c>
      <c r="B62" s="359"/>
      <c r="C62" s="359"/>
      <c r="D62" s="359"/>
      <c r="E62" s="359"/>
      <c r="F62" s="359"/>
      <c r="G62" s="359"/>
      <c r="H62" s="359"/>
      <c r="I62" s="359"/>
      <c r="J62" s="359"/>
      <c r="K62" s="359"/>
    </row>
    <row r="89" spans="1:1" x14ac:dyDescent="0.3">
      <c r="A89" s="39" t="s">
        <v>89</v>
      </c>
    </row>
    <row r="90" spans="1:1" x14ac:dyDescent="0.3">
      <c r="A90" s="39" t="s">
        <v>14</v>
      </c>
    </row>
    <row r="91" spans="1:1" x14ac:dyDescent="0.3">
      <c r="A91" s="39" t="s">
        <v>90</v>
      </c>
    </row>
    <row r="92" spans="1:1" x14ac:dyDescent="0.3">
      <c r="A92" s="39" t="s">
        <v>91</v>
      </c>
    </row>
    <row r="93" spans="1:1" x14ac:dyDescent="0.3">
      <c r="A93" s="39" t="s">
        <v>92</v>
      </c>
    </row>
    <row r="94" spans="1:1" x14ac:dyDescent="0.3">
      <c r="A94" s="39" t="s">
        <v>93</v>
      </c>
    </row>
    <row r="95" spans="1:1" x14ac:dyDescent="0.3">
      <c r="A95" s="39" t="s">
        <v>94</v>
      </c>
    </row>
    <row r="96" spans="1:1" x14ac:dyDescent="0.3">
      <c r="A96" s="39" t="s">
        <v>95</v>
      </c>
    </row>
    <row r="97" spans="1:1" x14ac:dyDescent="0.3">
      <c r="A97" s="39" t="s">
        <v>96</v>
      </c>
    </row>
    <row r="98" spans="1:1" x14ac:dyDescent="0.3">
      <c r="A98" s="39" t="s">
        <v>97</v>
      </c>
    </row>
    <row r="99" spans="1:1" x14ac:dyDescent="0.3">
      <c r="A99" s="39" t="s">
        <v>98</v>
      </c>
    </row>
    <row r="100" spans="1:1" x14ac:dyDescent="0.3">
      <c r="A100" s="39" t="s">
        <v>99</v>
      </c>
    </row>
    <row r="101" spans="1:1" x14ac:dyDescent="0.3">
      <c r="A101" s="39" t="s">
        <v>100</v>
      </c>
    </row>
    <row r="102" spans="1:1" x14ac:dyDescent="0.3">
      <c r="A102" s="39" t="s">
        <v>101</v>
      </c>
    </row>
    <row r="103" spans="1:1" x14ac:dyDescent="0.3">
      <c r="A103" s="39" t="s">
        <v>102</v>
      </c>
    </row>
    <row r="104" spans="1:1" x14ac:dyDescent="0.3">
      <c r="A104" s="39" t="s">
        <v>103</v>
      </c>
    </row>
    <row r="105" spans="1:1" x14ac:dyDescent="0.3">
      <c r="A105" s="39" t="s">
        <v>104</v>
      </c>
    </row>
    <row r="106" spans="1:1" x14ac:dyDescent="0.3">
      <c r="A106" s="39" t="s">
        <v>105</v>
      </c>
    </row>
    <row r="107" spans="1:1" ht="14.4" x14ac:dyDescent="0.3">
      <c r="A107" s="38"/>
    </row>
    <row r="108" spans="1:1" ht="14.4" x14ac:dyDescent="0.3">
      <c r="A108" s="38"/>
    </row>
    <row r="109" spans="1:1" x14ac:dyDescent="0.3">
      <c r="A109" s="40" t="s">
        <v>38</v>
      </c>
    </row>
    <row r="110" spans="1:1" x14ac:dyDescent="0.3">
      <c r="A110" s="40" t="s">
        <v>106</v>
      </c>
    </row>
    <row r="111" spans="1:1" x14ac:dyDescent="0.3">
      <c r="A111" s="40" t="s">
        <v>107</v>
      </c>
    </row>
    <row r="112" spans="1:1" x14ac:dyDescent="0.3">
      <c r="A112" s="40" t="s">
        <v>108</v>
      </c>
    </row>
    <row r="113" spans="1:1" ht="14.4" x14ac:dyDescent="0.3">
      <c r="A113" s="38"/>
    </row>
    <row r="114" spans="1:1" ht="14.4" x14ac:dyDescent="0.3">
      <c r="A114" s="38"/>
    </row>
    <row r="115" spans="1:1" x14ac:dyDescent="0.3">
      <c r="A115" s="39" t="s">
        <v>109</v>
      </c>
    </row>
    <row r="116" spans="1:1" x14ac:dyDescent="0.3">
      <c r="A116" s="39" t="s">
        <v>110</v>
      </c>
    </row>
    <row r="117" spans="1:1" x14ac:dyDescent="0.3">
      <c r="A117" s="39" t="s">
        <v>111</v>
      </c>
    </row>
    <row r="118" spans="1:1" x14ac:dyDescent="0.3">
      <c r="A118" s="39" t="s">
        <v>112</v>
      </c>
    </row>
    <row r="119" spans="1:1" x14ac:dyDescent="0.3">
      <c r="A119" s="39" t="s">
        <v>113</v>
      </c>
    </row>
    <row r="120" spans="1:1" x14ac:dyDescent="0.3">
      <c r="A120" s="39" t="s">
        <v>114</v>
      </c>
    </row>
    <row r="121" spans="1:1" x14ac:dyDescent="0.3">
      <c r="A121" s="39" t="s">
        <v>115</v>
      </c>
    </row>
    <row r="122" spans="1:1" x14ac:dyDescent="0.3">
      <c r="A122" s="39" t="s">
        <v>116</v>
      </c>
    </row>
    <row r="123" spans="1:1" x14ac:dyDescent="0.3">
      <c r="A123" s="39" t="s">
        <v>40</v>
      </c>
    </row>
    <row r="124" spans="1:1" x14ac:dyDescent="0.3">
      <c r="A124" s="39" t="s">
        <v>117</v>
      </c>
    </row>
    <row r="125" spans="1:1" x14ac:dyDescent="0.3">
      <c r="A125" s="39" t="s">
        <v>118</v>
      </c>
    </row>
    <row r="126" spans="1:1" x14ac:dyDescent="0.3">
      <c r="A126" s="39" t="s">
        <v>119</v>
      </c>
    </row>
    <row r="127" spans="1:1" x14ac:dyDescent="0.3">
      <c r="A127" s="39" t="s">
        <v>120</v>
      </c>
    </row>
    <row r="128" spans="1:1" x14ac:dyDescent="0.3">
      <c r="A128" s="39" t="s">
        <v>121</v>
      </c>
    </row>
    <row r="129" spans="1:1" x14ac:dyDescent="0.3">
      <c r="A129" s="39" t="s">
        <v>122</v>
      </c>
    </row>
    <row r="130" spans="1:1" x14ac:dyDescent="0.3">
      <c r="A130" s="39" t="s">
        <v>123</v>
      </c>
    </row>
    <row r="131" spans="1:1" x14ac:dyDescent="0.3">
      <c r="A131" s="39" t="s">
        <v>124</v>
      </c>
    </row>
    <row r="132" spans="1:1" x14ac:dyDescent="0.3">
      <c r="A132" s="39" t="s">
        <v>125</v>
      </c>
    </row>
    <row r="133" spans="1:1" x14ac:dyDescent="0.3">
      <c r="A133" s="39" t="s">
        <v>126</v>
      </c>
    </row>
    <row r="134" spans="1:1" x14ac:dyDescent="0.3">
      <c r="A134" s="39" t="s">
        <v>127</v>
      </c>
    </row>
    <row r="135" spans="1:1" x14ac:dyDescent="0.3">
      <c r="A135" s="39" t="s">
        <v>128</v>
      </c>
    </row>
    <row r="136" spans="1:1" x14ac:dyDescent="0.3">
      <c r="A136" s="39" t="s">
        <v>129</v>
      </c>
    </row>
    <row r="137" spans="1:1" x14ac:dyDescent="0.3">
      <c r="A137" s="39" t="s">
        <v>130</v>
      </c>
    </row>
    <row r="138" spans="1:1" x14ac:dyDescent="0.3">
      <c r="A138" s="39" t="s">
        <v>131</v>
      </c>
    </row>
    <row r="139" spans="1:1" x14ac:dyDescent="0.3">
      <c r="A139" s="39" t="s">
        <v>132</v>
      </c>
    </row>
    <row r="140" spans="1:1" x14ac:dyDescent="0.3">
      <c r="A140" s="39" t="s">
        <v>133</v>
      </c>
    </row>
    <row r="141" spans="1:1" x14ac:dyDescent="0.3">
      <c r="A141" s="39" t="s">
        <v>134</v>
      </c>
    </row>
    <row r="142" spans="1:1" x14ac:dyDescent="0.3">
      <c r="A142" s="39" t="s">
        <v>135</v>
      </c>
    </row>
    <row r="143" spans="1:1" x14ac:dyDescent="0.3">
      <c r="A143" s="39" t="s">
        <v>136</v>
      </c>
    </row>
    <row r="144" spans="1:1" x14ac:dyDescent="0.3">
      <c r="A144" s="39" t="s">
        <v>137</v>
      </c>
    </row>
    <row r="145" spans="1:1" x14ac:dyDescent="0.3">
      <c r="A145" s="39" t="s">
        <v>138</v>
      </c>
    </row>
    <row r="146" spans="1:1" x14ac:dyDescent="0.3">
      <c r="A146" s="39" t="s">
        <v>139</v>
      </c>
    </row>
    <row r="147" spans="1:1" x14ac:dyDescent="0.3">
      <c r="A147" s="39" t="s">
        <v>140</v>
      </c>
    </row>
    <row r="148" spans="1:1" x14ac:dyDescent="0.3">
      <c r="A148" s="39" t="s">
        <v>141</v>
      </c>
    </row>
    <row r="149" spans="1:1" x14ac:dyDescent="0.3">
      <c r="A149" s="39" t="s">
        <v>142</v>
      </c>
    </row>
    <row r="150" spans="1:1" x14ac:dyDescent="0.3">
      <c r="A150" s="39" t="s">
        <v>143</v>
      </c>
    </row>
    <row r="151" spans="1:1" x14ac:dyDescent="0.3">
      <c r="A151" s="39" t="s">
        <v>144</v>
      </c>
    </row>
    <row r="152" spans="1:1" ht="14.4" x14ac:dyDescent="0.3">
      <c r="A152" s="38"/>
    </row>
    <row r="153" spans="1:1" ht="14.4" x14ac:dyDescent="0.3">
      <c r="A153" s="38"/>
    </row>
    <row r="154" spans="1:1" x14ac:dyDescent="0.3">
      <c r="A154" s="37" t="s">
        <v>42</v>
      </c>
    </row>
    <row r="155" spans="1:1" x14ac:dyDescent="0.3">
      <c r="A155" s="37" t="s">
        <v>145</v>
      </c>
    </row>
    <row r="156" spans="1:1" ht="14.4" x14ac:dyDescent="0.3">
      <c r="A156" s="38"/>
    </row>
    <row r="157" spans="1:1" ht="14.4" x14ac:dyDescent="0.3">
      <c r="A157" s="38"/>
    </row>
    <row r="158" spans="1:1" x14ac:dyDescent="0.3">
      <c r="A158" s="37" t="s">
        <v>146</v>
      </c>
    </row>
    <row r="159" spans="1:1" x14ac:dyDescent="0.3">
      <c r="A159" s="37" t="s">
        <v>147</v>
      </c>
    </row>
    <row r="160" spans="1:1" x14ac:dyDescent="0.3">
      <c r="A160" s="37" t="s">
        <v>44</v>
      </c>
    </row>
    <row r="161" spans="1:1" x14ac:dyDescent="0.3">
      <c r="A161" s="37" t="s">
        <v>148</v>
      </c>
    </row>
    <row r="162" spans="1:1" ht="14.4" x14ac:dyDescent="0.3">
      <c r="A162" s="38"/>
    </row>
    <row r="163" spans="1:1" ht="14.4" x14ac:dyDescent="0.3">
      <c r="A163" s="38"/>
    </row>
    <row r="164" spans="1:1" x14ac:dyDescent="0.3">
      <c r="A164" s="37" t="s">
        <v>149</v>
      </c>
    </row>
    <row r="165" spans="1:1" x14ac:dyDescent="0.3">
      <c r="A165" s="37" t="s">
        <v>150</v>
      </c>
    </row>
    <row r="166" spans="1:1" x14ac:dyDescent="0.3">
      <c r="A166" s="37" t="s">
        <v>46</v>
      </c>
    </row>
    <row r="167" spans="1:1" x14ac:dyDescent="0.3">
      <c r="A167" s="37" t="s">
        <v>151</v>
      </c>
    </row>
    <row r="168" spans="1:1" x14ac:dyDescent="0.3">
      <c r="A168" s="37" t="s">
        <v>152</v>
      </c>
    </row>
    <row r="169" spans="1:1" x14ac:dyDescent="0.3">
      <c r="A169" s="37" t="s">
        <v>153</v>
      </c>
    </row>
  </sheetData>
  <mergeCells count="146">
    <mergeCell ref="A1:K1"/>
    <mergeCell ref="B2:E2"/>
    <mergeCell ref="F2:K2"/>
    <mergeCell ref="A3:K3"/>
    <mergeCell ref="A4:K4"/>
    <mergeCell ref="B5:D5"/>
    <mergeCell ref="E5:K5"/>
    <mergeCell ref="A6:A7"/>
    <mergeCell ref="B6:D7"/>
    <mergeCell ref="E6:K6"/>
    <mergeCell ref="F7:H7"/>
    <mergeCell ref="J7:K7"/>
    <mergeCell ref="A8:A9"/>
    <mergeCell ref="B8:D9"/>
    <mergeCell ref="E8:K8"/>
    <mergeCell ref="F9:H9"/>
    <mergeCell ref="J9:K9"/>
    <mergeCell ref="B13:D13"/>
    <mergeCell ref="E13:K13"/>
    <mergeCell ref="B14:D14"/>
    <mergeCell ref="E14:K14"/>
    <mergeCell ref="A15:K15"/>
    <mergeCell ref="A16:K16"/>
    <mergeCell ref="B10:D10"/>
    <mergeCell ref="E10:K10"/>
    <mergeCell ref="B11:D11"/>
    <mergeCell ref="E11:K11"/>
    <mergeCell ref="B12:D12"/>
    <mergeCell ref="E12:K12"/>
    <mergeCell ref="A20:K20"/>
    <mergeCell ref="B21:C21"/>
    <mergeCell ref="D21:K21"/>
    <mergeCell ref="B22:C22"/>
    <mergeCell ref="D22:K22"/>
    <mergeCell ref="B23:C23"/>
    <mergeCell ref="D23:K23"/>
    <mergeCell ref="B17:C17"/>
    <mergeCell ref="D17:K17"/>
    <mergeCell ref="B18:C18"/>
    <mergeCell ref="D18:K18"/>
    <mergeCell ref="B19:C19"/>
    <mergeCell ref="D19:K19"/>
    <mergeCell ref="B27:C27"/>
    <mergeCell ref="D27:K27"/>
    <mergeCell ref="A28:K28"/>
    <mergeCell ref="B29:C29"/>
    <mergeCell ref="D29:K29"/>
    <mergeCell ref="B30:C30"/>
    <mergeCell ref="D30:K30"/>
    <mergeCell ref="B24:C24"/>
    <mergeCell ref="D24:K24"/>
    <mergeCell ref="B25:C25"/>
    <mergeCell ref="D25:K25"/>
    <mergeCell ref="B26:C26"/>
    <mergeCell ref="D26:K26"/>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J44:K44"/>
    <mergeCell ref="B45:C45"/>
    <mergeCell ref="D45:I45"/>
    <mergeCell ref="J45:K45"/>
    <mergeCell ref="B46:C46"/>
    <mergeCell ref="D46:I46"/>
    <mergeCell ref="J46:K46"/>
    <mergeCell ref="B39:C39"/>
    <mergeCell ref="B40:C40"/>
    <mergeCell ref="A41:K41"/>
    <mergeCell ref="A42:A47"/>
    <mergeCell ref="B42:K42"/>
    <mergeCell ref="B43:C43"/>
    <mergeCell ref="D43:I43"/>
    <mergeCell ref="J43:K43"/>
    <mergeCell ref="B44:C44"/>
    <mergeCell ref="D44:I44"/>
    <mergeCell ref="J50:K50"/>
    <mergeCell ref="B51:C51"/>
    <mergeCell ref="D51:E51"/>
    <mergeCell ref="F51:G51"/>
    <mergeCell ref="H51:I51"/>
    <mergeCell ref="J51:K51"/>
    <mergeCell ref="B47:C47"/>
    <mergeCell ref="D47:I47"/>
    <mergeCell ref="J47:K47"/>
    <mergeCell ref="A48:K48"/>
    <mergeCell ref="A49:A59"/>
    <mergeCell ref="B49:K49"/>
    <mergeCell ref="B50:C50"/>
    <mergeCell ref="D50:E50"/>
    <mergeCell ref="F50:G50"/>
    <mergeCell ref="H50:I50"/>
    <mergeCell ref="B52:C52"/>
    <mergeCell ref="D52:E52"/>
    <mergeCell ref="F52:G52"/>
    <mergeCell ref="H52:I52"/>
    <mergeCell ref="J52:K52"/>
    <mergeCell ref="B53:C53"/>
    <mergeCell ref="D53:E53"/>
    <mergeCell ref="F53:G53"/>
    <mergeCell ref="H53:I53"/>
    <mergeCell ref="J53:K53"/>
    <mergeCell ref="B54:C54"/>
    <mergeCell ref="D54:E54"/>
    <mergeCell ref="F54:G54"/>
    <mergeCell ref="H54:I54"/>
    <mergeCell ref="J54:K54"/>
    <mergeCell ref="B55:C55"/>
    <mergeCell ref="D55:E55"/>
    <mergeCell ref="F55:G55"/>
    <mergeCell ref="H55:I55"/>
    <mergeCell ref="J55:K55"/>
    <mergeCell ref="B56:C56"/>
    <mergeCell ref="D56:E56"/>
    <mergeCell ref="F56:G56"/>
    <mergeCell ref="H56:I56"/>
    <mergeCell ref="J56:K56"/>
    <mergeCell ref="B57:C57"/>
    <mergeCell ref="D57:E57"/>
    <mergeCell ref="F57:G57"/>
    <mergeCell ref="H57:I57"/>
    <mergeCell ref="J57:K57"/>
    <mergeCell ref="A62:K62"/>
    <mergeCell ref="A60:K60"/>
    <mergeCell ref="B61:C61"/>
    <mergeCell ref="D61:K61"/>
    <mergeCell ref="B58:C58"/>
    <mergeCell ref="D58:E58"/>
    <mergeCell ref="F58:G58"/>
    <mergeCell ref="H58:I58"/>
    <mergeCell ref="J58:K58"/>
    <mergeCell ref="B59:C59"/>
    <mergeCell ref="D59:E59"/>
    <mergeCell ref="F59:G59"/>
    <mergeCell ref="H59:I59"/>
    <mergeCell ref="J59:K59"/>
  </mergeCells>
  <conditionalFormatting sqref="F33:G33 J33:K33">
    <cfRule type="containsText" dxfId="3" priority="4" stopIfTrue="1" operator="containsText" text="wybierz">
      <formula>NOT(ISERROR(SEARCH("wybierz",F33)))</formula>
    </cfRule>
  </conditionalFormatting>
  <conditionalFormatting sqref="D22:D24">
    <cfRule type="containsText" dxfId="2" priority="3"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7">
    <dataValidation type="list" allowBlank="1" showInputMessage="1" showErrorMessage="1" sqref="D18:K18">
      <formula1>$A$109:$A$112</formula1>
    </dataValidation>
    <dataValidation type="list" allowBlank="1" showInputMessage="1" showErrorMessage="1" prompt="wybierz Program z listy" sqref="E10:K10">
      <formula1>$A$89:$A$106</formula1>
    </dataValidation>
    <dataValidation type="list" allowBlank="1" showInputMessage="1" showErrorMessage="1" prompt="wybierz PI z listy" sqref="D23:K23">
      <formula1>$A$164:$A$169</formula1>
    </dataValidation>
    <dataValidation allowBlank="1" showInputMessage="1" showErrorMessage="1" prompt="zgodnie z właściwym PO" sqref="E11:K13"/>
    <dataValidation type="list" allowBlank="1" showInputMessage="1" showErrorMessage="1" prompt="wybierz narzędzie PP" sqref="D19:K19">
      <formula1>$A$115:$A$151</formula1>
    </dataValidation>
    <dataValidation type="list" allowBlank="1" showInputMessage="1" showErrorMessage="1" prompt="wybierz fundusz" sqref="D21:K21">
      <formula1>$A$154:$A$155</formula1>
    </dataValidation>
    <dataValidation type="list" allowBlank="1" showInputMessage="1" showErrorMessage="1" prompt="wybierz Cel Tematyczny" sqref="D22:K22">
      <formula1>$A$158:$A$161</formula1>
    </dataValidation>
  </dataValidations>
  <pageMargins left="0.7" right="0.7" top="0.75" bottom="0.75" header="0.3" footer="0.3"/>
  <pageSetup paperSize="9" scale="71" fitToHeight="0" orientation="portrait" r:id="rId1"/>
  <rowBreaks count="1" manualBreakCount="1">
    <brk id="32" max="1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P11"/>
  <sheetViews>
    <sheetView view="pageBreakPreview" zoomScale="112" zoomScaleNormal="100" zoomScaleSheetLayoutView="112" workbookViewId="0">
      <pane ySplit="3" topLeftCell="A4" activePane="bottomLeft" state="frozen"/>
      <selection activeCell="B51" sqref="B51"/>
      <selection pane="bottomLeft" activeCell="E4" sqref="E4"/>
    </sheetView>
  </sheetViews>
  <sheetFormatPr defaultColWidth="9.109375" defaultRowHeight="14.4" x14ac:dyDescent="0.3"/>
  <cols>
    <col min="1" max="1" width="13.88671875" style="17" customWidth="1"/>
    <col min="2" max="2" width="12.33203125" style="17" bestFit="1" customWidth="1"/>
    <col min="3" max="4" width="9.109375" style="17"/>
    <col min="5" max="6" width="17" style="17" bestFit="1" customWidth="1"/>
    <col min="7" max="7" width="14.88671875" style="17" bestFit="1" customWidth="1"/>
    <col min="8" max="8" width="15.88671875" style="17" bestFit="1" customWidth="1"/>
    <col min="9" max="9" width="16" style="17" customWidth="1"/>
    <col min="10" max="11" width="9.109375" style="17"/>
    <col min="12" max="12" width="12.6640625" style="17" bestFit="1" customWidth="1"/>
    <col min="13" max="13" width="9.109375" style="17"/>
    <col min="14" max="15" width="12.88671875" style="17" bestFit="1" customWidth="1"/>
    <col min="16" max="16" width="11.5546875" style="17" bestFit="1" customWidth="1"/>
    <col min="17" max="16384" width="9.109375" style="17"/>
  </cols>
  <sheetData>
    <row r="1" spans="1:16" ht="31.5" customHeight="1" x14ac:dyDescent="0.3">
      <c r="A1" s="473" t="s">
        <v>154</v>
      </c>
      <c r="B1" s="474"/>
      <c r="C1" s="474"/>
      <c r="D1" s="474"/>
      <c r="E1" s="474"/>
      <c r="F1" s="474"/>
      <c r="G1" s="474"/>
      <c r="H1" s="475"/>
      <c r="I1" s="476"/>
    </row>
    <row r="2" spans="1:16" ht="36" customHeight="1" x14ac:dyDescent="0.3">
      <c r="A2" s="477" t="s">
        <v>3</v>
      </c>
      <c r="B2" s="479" t="s">
        <v>1</v>
      </c>
      <c r="C2" s="481" t="s">
        <v>6</v>
      </c>
      <c r="D2" s="482"/>
      <c r="E2" s="485" t="s">
        <v>155</v>
      </c>
      <c r="F2" s="485"/>
      <c r="G2" s="485" t="s">
        <v>9</v>
      </c>
      <c r="H2" s="485"/>
      <c r="I2" s="486" t="s">
        <v>156</v>
      </c>
      <c r="N2" s="60"/>
      <c r="O2" s="60"/>
      <c r="P2" s="60"/>
    </row>
    <row r="3" spans="1:16" ht="66" customHeight="1" x14ac:dyDescent="0.3">
      <c r="A3" s="478"/>
      <c r="B3" s="480"/>
      <c r="C3" s="483"/>
      <c r="D3" s="484"/>
      <c r="E3" s="22" t="s">
        <v>7</v>
      </c>
      <c r="F3" s="22" t="s">
        <v>157</v>
      </c>
      <c r="G3" s="479"/>
      <c r="H3" s="479"/>
      <c r="I3" s="487"/>
      <c r="L3" s="60"/>
      <c r="N3" s="47"/>
      <c r="O3" s="47"/>
    </row>
    <row r="4" spans="1:16" ht="330" customHeight="1" x14ac:dyDescent="0.3">
      <c r="A4" s="23" t="s">
        <v>158</v>
      </c>
      <c r="B4" s="23" t="s">
        <v>159</v>
      </c>
      <c r="C4" s="471" t="s">
        <v>1553</v>
      </c>
      <c r="D4" s="471"/>
      <c r="E4" s="24">
        <f>59201859.85-18539640</f>
        <v>40662219.850000001</v>
      </c>
      <c r="F4" s="24">
        <f>10798140.15-3531360</f>
        <v>7266780.1500000004</v>
      </c>
      <c r="G4" s="472" t="s">
        <v>160</v>
      </c>
      <c r="H4" s="472"/>
      <c r="I4" s="25" t="s">
        <v>161</v>
      </c>
      <c r="N4" s="47"/>
      <c r="O4" s="47"/>
    </row>
    <row r="5" spans="1:16" ht="202.5" customHeight="1" x14ac:dyDescent="0.3">
      <c r="A5" s="11" t="s">
        <v>158</v>
      </c>
      <c r="B5" s="23" t="s">
        <v>162</v>
      </c>
      <c r="C5" s="141" t="s">
        <v>163</v>
      </c>
      <c r="D5" s="470"/>
      <c r="E5" s="26">
        <v>20373019</v>
      </c>
      <c r="F5" s="26">
        <v>3594121</v>
      </c>
      <c r="G5" s="141" t="s">
        <v>164</v>
      </c>
      <c r="H5" s="470"/>
      <c r="I5" s="25" t="s">
        <v>161</v>
      </c>
    </row>
    <row r="6" spans="1:16" x14ac:dyDescent="0.3">
      <c r="E6" s="27"/>
    </row>
    <row r="8" spans="1:16" x14ac:dyDescent="0.3">
      <c r="G8" s="83"/>
      <c r="H8" s="83"/>
    </row>
    <row r="9" spans="1:16" x14ac:dyDescent="0.3">
      <c r="G9" s="83"/>
      <c r="H9" s="83"/>
    </row>
    <row r="10" spans="1:16" x14ac:dyDescent="0.3">
      <c r="E10" s="85"/>
    </row>
    <row r="11" spans="1:16" x14ac:dyDescent="0.3">
      <c r="G11" s="84"/>
      <c r="H11" s="84"/>
    </row>
  </sheetData>
  <mergeCells count="11">
    <mergeCell ref="C5:D5"/>
    <mergeCell ref="G5:H5"/>
    <mergeCell ref="C4:D4"/>
    <mergeCell ref="G4:H4"/>
    <mergeCell ref="A1:I1"/>
    <mergeCell ref="A2:A3"/>
    <mergeCell ref="B2:B3"/>
    <mergeCell ref="C2:D3"/>
    <mergeCell ref="E2:F2"/>
    <mergeCell ref="G2:H3"/>
    <mergeCell ref="I2:I3"/>
  </mergeCells>
  <dataValidations disablePrompts="1" count="1">
    <dataValidation type="list" allowBlank="1" showInputMessage="1" showErrorMessage="1" prompt="wybierz narzędzie PP" sqref="B4:B5">
      <formula1>skroty_PP</formula1>
    </dataValidation>
  </dataValidations>
  <pageMargins left="0.7" right="0.7" top="0.75" bottom="0.75" header="0.3" footer="0.3"/>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16</vt:i4>
      </vt:variant>
    </vt:vector>
  </HeadingPairs>
  <TitlesOfParts>
    <vt:vector size="26" baseType="lpstr">
      <vt:lpstr>Informacje ogólne</vt:lpstr>
      <vt:lpstr>Kryteria horyzontalne</vt:lpstr>
      <vt:lpstr>Kryteria dla 9.1 dodat.formalne</vt:lpstr>
      <vt:lpstr>Kryteria dla 9.1 meryt. I stop.</vt:lpstr>
      <vt:lpstr>Kryteria dla 9.1 LPR</vt:lpstr>
      <vt:lpstr>Kryteria dla 9.1 nowe SOR</vt:lpstr>
      <vt:lpstr>POIiŚ.9.P.67</vt:lpstr>
      <vt:lpstr>POIiŚ.9.P.68</vt:lpstr>
      <vt:lpstr>Planowane działania</vt:lpstr>
      <vt:lpstr>ZAŁ. 1</vt:lpstr>
      <vt:lpstr>CT</vt:lpstr>
      <vt:lpstr>narzedzia_PP_cale</vt:lpstr>
      <vt:lpstr>'Informacje ogólne'!Obszar_wydruku</vt:lpstr>
      <vt:lpstr>'Kryteria dla 9.1 dodat.formalne'!Obszar_wydruku</vt:lpstr>
      <vt:lpstr>'Kryteria dla 9.1 LPR'!Obszar_wydruku</vt:lpstr>
      <vt:lpstr>'Kryteria dla 9.1 meryt. I stop.'!Obszar_wydruku</vt:lpstr>
      <vt:lpstr>'Kryteria dla 9.1 nowe SOR'!Obszar_wydruku</vt:lpstr>
      <vt:lpstr>'Kryteria horyzontalne'!Obszar_wydruku</vt:lpstr>
      <vt:lpstr>'Planowane działania'!Obszar_wydruku</vt:lpstr>
      <vt:lpstr>POIiŚ.9.P.67!Obszar_wydruku</vt:lpstr>
      <vt:lpstr>POIiŚ.9.P.68!Obszar_wydruku</vt:lpstr>
      <vt:lpstr>'ZAŁ. 1'!Obszar_wydruku</vt:lpstr>
      <vt:lpstr>PI</vt:lpstr>
      <vt:lpstr>Programy</vt:lpstr>
      <vt:lpstr>skroty_PI</vt:lpstr>
      <vt:lpstr>skroty_PP</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Wajrach Justyna</cp:lastModifiedBy>
  <cp:lastPrinted>2017-03-06T11:11:29Z</cp:lastPrinted>
  <dcterms:created xsi:type="dcterms:W3CDTF">2016-03-29T09:23:06Z</dcterms:created>
  <dcterms:modified xsi:type="dcterms:W3CDTF">2017-03-06T13:51:47Z</dcterms:modified>
</cp:coreProperties>
</file>